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mc:AlternateContent xmlns:mc="http://schemas.openxmlformats.org/markup-compatibility/2006">
    <mc:Choice Requires="x15">
      <x15ac:absPath xmlns:x15ac="http://schemas.microsoft.com/office/spreadsheetml/2010/11/ac" url="N:\cyps-data\NYSCP\14. Multi-Agency Audits\4.School Safeguarding Audit\2022-2023\2. Audit Tool\"/>
    </mc:Choice>
  </mc:AlternateContent>
  <xr:revisionPtr revIDLastSave="0" documentId="8_{A27D39F9-1F71-4F3B-96D4-A7508EBDD7A3}" xr6:coauthVersionLast="47" xr6:coauthVersionMax="47" xr10:uidLastSave="{00000000-0000-0000-0000-000000000000}"/>
  <bookViews>
    <workbookView xWindow="-120" yWindow="-120" windowWidth="29040" windowHeight="15840" tabRatio="879" activeTab="4" xr2:uid="{00000000-000D-0000-FFFF-FFFF00000000}"/>
  </bookViews>
  <sheets>
    <sheet name="Introduction" sheetId="2" r:id="rId1"/>
    <sheet name="School Information" sheetId="3" r:id="rId2"/>
    <sheet name="Audit Progress Tracker" sheetId="19" r:id="rId3"/>
    <sheet name="1." sheetId="1" r:id="rId4"/>
    <sheet name="2A." sheetId="5" r:id="rId5"/>
    <sheet name="2B." sheetId="9" r:id="rId6"/>
    <sheet name="3." sheetId="10" r:id="rId7"/>
    <sheet name="4." sheetId="13" r:id="rId8"/>
    <sheet name="5." sheetId="14" r:id="rId9"/>
    <sheet name="6." sheetId="15" r:id="rId10"/>
    <sheet name="7." sheetId="16" r:id="rId11"/>
    <sheet name="8." sheetId="17" r:id="rId12"/>
    <sheet name="NYSCP Only" sheetId="20" r:id="rId1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71" i="20" l="1"/>
  <c r="I100" i="5"/>
  <c r="I75" i="5"/>
  <c r="I76" i="5"/>
  <c r="D54" i="20"/>
  <c r="D53" i="20"/>
  <c r="F1" i="10" l="1"/>
  <c r="F1" i="1"/>
  <c r="I4" i="1"/>
  <c r="D151" i="20" l="1"/>
  <c r="D150" i="20"/>
  <c r="D149" i="20"/>
  <c r="D147" i="20"/>
  <c r="D146" i="20"/>
  <c r="D144" i="20"/>
  <c r="D154" i="20"/>
  <c r="D153" i="20"/>
  <c r="D155" i="20"/>
  <c r="D152" i="20"/>
  <c r="D148" i="20"/>
  <c r="D145" i="20"/>
  <c r="D143" i="20"/>
  <c r="D142" i="20"/>
  <c r="D141" i="20"/>
  <c r="D140" i="20"/>
  <c r="D139" i="20"/>
  <c r="D138" i="20"/>
  <c r="D137" i="20"/>
  <c r="D136" i="20"/>
  <c r="D135" i="20"/>
  <c r="D134" i="20"/>
  <c r="D132" i="20"/>
  <c r="D128" i="20"/>
  <c r="D133" i="20"/>
  <c r="D131" i="20"/>
  <c r="D130" i="20"/>
  <c r="D129" i="20"/>
  <c r="D120" i="20" l="1"/>
  <c r="D127" i="20"/>
  <c r="D126" i="20"/>
  <c r="D125" i="20"/>
  <c r="D124" i="20"/>
  <c r="D123" i="20"/>
  <c r="D122" i="20"/>
  <c r="D121" i="20"/>
  <c r="D117" i="20"/>
  <c r="D115" i="20"/>
  <c r="D119" i="20"/>
  <c r="D118" i="20"/>
  <c r="D116" i="20"/>
  <c r="D111" i="20"/>
  <c r="D87" i="20"/>
  <c r="D85" i="20"/>
  <c r="D80" i="20"/>
  <c r="D86" i="20"/>
  <c r="D84" i="20"/>
  <c r="D83" i="20"/>
  <c r="D82" i="20"/>
  <c r="D81" i="20"/>
  <c r="D79" i="20"/>
  <c r="D78" i="20"/>
  <c r="D77" i="20"/>
  <c r="D99" i="20"/>
  <c r="D98" i="20"/>
  <c r="D96" i="20"/>
  <c r="D95" i="20"/>
  <c r="D94" i="20"/>
  <c r="D92" i="20"/>
  <c r="D91" i="20"/>
  <c r="D106" i="20"/>
  <c r="D105" i="20"/>
  <c r="D103" i="20"/>
  <c r="D102" i="20"/>
  <c r="D107" i="20"/>
  <c r="D114" i="20"/>
  <c r="D113" i="20"/>
  <c r="D112" i="20"/>
  <c r="D110" i="20"/>
  <c r="D109" i="20"/>
  <c r="D108" i="20"/>
  <c r="D104" i="20"/>
  <c r="D101" i="20"/>
  <c r="D100" i="20"/>
  <c r="D97" i="20"/>
  <c r="D93" i="20"/>
  <c r="D90" i="20"/>
  <c r="D89" i="20"/>
  <c r="D88" i="20"/>
  <c r="D74" i="20" l="1"/>
  <c r="D73" i="20"/>
  <c r="D76" i="20"/>
  <c r="D75" i="20"/>
  <c r="D72" i="20"/>
  <c r="D70" i="20"/>
  <c r="D69" i="20"/>
  <c r="D68" i="20"/>
  <c r="D67" i="20"/>
  <c r="D66" i="20"/>
  <c r="D65" i="20"/>
  <c r="D64" i="20"/>
  <c r="D63" i="20"/>
  <c r="D62" i="20"/>
  <c r="D61" i="20"/>
  <c r="D60" i="20"/>
  <c r="D59" i="20"/>
  <c r="D58" i="20"/>
  <c r="D57" i="20"/>
  <c r="D56" i="20"/>
  <c r="D55" i="20"/>
  <c r="D52" i="20"/>
  <c r="D51" i="20"/>
  <c r="D50" i="20"/>
  <c r="D49" i="20"/>
  <c r="D48" i="20"/>
  <c r="D47" i="20"/>
  <c r="D46" i="20"/>
  <c r="D45" i="20"/>
  <c r="D44" i="20"/>
  <c r="D43" i="20"/>
  <c r="D42" i="20"/>
  <c r="D41" i="20"/>
  <c r="D40" i="20"/>
  <c r="D39" i="20"/>
  <c r="D38" i="20"/>
  <c r="D37" i="20"/>
  <c r="D36" i="20"/>
  <c r="D35" i="20"/>
  <c r="D34" i="20"/>
  <c r="D33" i="20"/>
  <c r="D32" i="20"/>
  <c r="D31" i="20"/>
  <c r="D30" i="20"/>
  <c r="D29" i="20"/>
  <c r="D28" i="20"/>
  <c r="D27" i="20"/>
  <c r="D26" i="20"/>
  <c r="D25" i="20"/>
  <c r="D24" i="20"/>
  <c r="D23" i="20"/>
  <c r="D22" i="20"/>
  <c r="D21" i="20"/>
  <c r="D20" i="20"/>
  <c r="D19" i="20"/>
  <c r="D18" i="20"/>
  <c r="D17" i="20"/>
  <c r="D16" i="20"/>
  <c r="D15" i="20"/>
  <c r="D14" i="20"/>
  <c r="D13" i="20" l="1"/>
  <c r="D12" i="20"/>
  <c r="D11" i="20"/>
  <c r="D10" i="20"/>
  <c r="D9" i="20"/>
  <c r="D8" i="20"/>
  <c r="D7" i="20"/>
  <c r="D6" i="20"/>
  <c r="D5" i="20"/>
  <c r="D4" i="20"/>
  <c r="D3" i="20"/>
  <c r="D2" i="20"/>
  <c r="I21" i="1"/>
  <c r="I53" i="10" l="1"/>
  <c r="I52" i="10"/>
  <c r="I51" i="10"/>
  <c r="I50" i="10"/>
  <c r="I49" i="10"/>
  <c r="I48" i="10"/>
  <c r="I121" i="5" l="1"/>
  <c r="I120" i="5"/>
  <c r="I112" i="5"/>
  <c r="I109" i="5"/>
  <c r="I102" i="5"/>
  <c r="I95" i="5"/>
  <c r="I96" i="5"/>
  <c r="I97" i="5"/>
  <c r="I98" i="5"/>
  <c r="I99" i="5"/>
  <c r="I91" i="5"/>
  <c r="I92" i="5"/>
  <c r="I93" i="5"/>
  <c r="I94" i="5"/>
  <c r="I90" i="5"/>
  <c r="I88" i="5"/>
  <c r="I84" i="5"/>
  <c r="I82" i="5"/>
  <c r="I80" i="5"/>
  <c r="I78" i="5"/>
  <c r="I77" i="5"/>
  <c r="I74" i="5"/>
  <c r="I72" i="5"/>
  <c r="I70" i="5"/>
  <c r="I68" i="5"/>
  <c r="I69" i="5"/>
  <c r="I64" i="5"/>
  <c r="I65" i="5"/>
  <c r="I66" i="5"/>
  <c r="I67" i="5"/>
  <c r="I63" i="5"/>
  <c r="I62" i="5"/>
  <c r="I61" i="5"/>
  <c r="I60" i="5"/>
  <c r="I58" i="5"/>
  <c r="I56" i="5"/>
  <c r="I54" i="5"/>
  <c r="I55" i="5"/>
  <c r="I53" i="5"/>
  <c r="I52" i="5"/>
  <c r="I45" i="5"/>
  <c r="I37" i="5"/>
  <c r="I36" i="5"/>
  <c r="I35" i="5"/>
  <c r="I34" i="5"/>
  <c r="I33" i="5"/>
  <c r="I32" i="5"/>
  <c r="I30" i="5"/>
  <c r="I29" i="5"/>
  <c r="I28" i="5"/>
  <c r="I17" i="5"/>
  <c r="I12" i="5"/>
  <c r="I11" i="5"/>
  <c r="I10" i="5"/>
  <c r="I9" i="5"/>
  <c r="I8" i="5"/>
  <c r="I7" i="5"/>
  <c r="I6" i="5"/>
  <c r="I5" i="5"/>
  <c r="I4" i="5"/>
  <c r="I1" i="5" l="1"/>
  <c r="G22" i="19"/>
  <c r="I4" i="14" l="1"/>
  <c r="I13" i="14"/>
  <c r="I14" i="14"/>
  <c r="I15" i="14"/>
  <c r="I16" i="14"/>
  <c r="I17" i="14"/>
  <c r="I18" i="14"/>
  <c r="I19" i="14"/>
  <c r="F1" i="13"/>
  <c r="F1" i="5" l="1"/>
  <c r="F1" i="9"/>
  <c r="F1" i="14"/>
  <c r="F1" i="15"/>
  <c r="F1" i="16"/>
  <c r="F1" i="17"/>
  <c r="D20" i="19" l="1"/>
  <c r="G33" i="19"/>
  <c r="I40" i="17" l="1"/>
  <c r="I38" i="17"/>
  <c r="I36" i="17"/>
  <c r="I35" i="17"/>
  <c r="I30" i="17"/>
  <c r="I19" i="17"/>
  <c r="I17" i="17"/>
  <c r="I16" i="17"/>
  <c r="I14" i="17"/>
  <c r="I7" i="17"/>
  <c r="I6" i="17"/>
  <c r="I4" i="17"/>
  <c r="I10" i="16"/>
  <c r="I11" i="16"/>
  <c r="I5" i="16"/>
  <c r="I6" i="16"/>
  <c r="I7" i="16"/>
  <c r="I8" i="16"/>
  <c r="I9" i="16"/>
  <c r="I4" i="16"/>
  <c r="I15" i="15"/>
  <c r="I12" i="15"/>
  <c r="I11" i="15"/>
  <c r="I9" i="15"/>
  <c r="I8" i="15"/>
  <c r="I7" i="15"/>
  <c r="I6" i="15"/>
  <c r="I4" i="15"/>
  <c r="I18" i="13"/>
  <c r="I17" i="13"/>
  <c r="I13" i="13"/>
  <c r="I12" i="13"/>
  <c r="I4" i="13"/>
  <c r="I47" i="10"/>
  <c r="I45" i="10"/>
  <c r="I43" i="10"/>
  <c r="I41" i="10"/>
  <c r="I40" i="10"/>
  <c r="I38" i="10"/>
  <c r="I35" i="10"/>
  <c r="I34" i="10"/>
  <c r="I33" i="10"/>
  <c r="I30" i="10"/>
  <c r="I27" i="10"/>
  <c r="I26" i="10"/>
  <c r="I24" i="10"/>
  <c r="I22" i="10"/>
  <c r="I19" i="10"/>
  <c r="I18" i="10"/>
  <c r="I16" i="10"/>
  <c r="I14" i="10"/>
  <c r="I6" i="10"/>
  <c r="I5" i="10"/>
  <c r="I4" i="10"/>
  <c r="I17" i="9"/>
  <c r="I16" i="9"/>
  <c r="I13" i="9"/>
  <c r="I10" i="9"/>
  <c r="I11" i="9"/>
  <c r="I12" i="9"/>
  <c r="I9" i="9"/>
  <c r="I7" i="9"/>
  <c r="I5" i="9"/>
  <c r="I6" i="9"/>
  <c r="I4" i="9"/>
  <c r="I20" i="1"/>
  <c r="I17" i="1"/>
  <c r="I15" i="1"/>
  <c r="I14" i="1"/>
  <c r="I13" i="1"/>
  <c r="I12" i="1"/>
  <c r="I9" i="1"/>
  <c r="I8" i="1"/>
  <c r="I5" i="1"/>
  <c r="I7" i="1"/>
  <c r="I1" i="1" l="1"/>
  <c r="I1" i="10"/>
  <c r="C1" i="10" s="1"/>
  <c r="I1" i="15"/>
  <c r="C1" i="15" s="1"/>
  <c r="I1" i="9"/>
  <c r="I1" i="17"/>
  <c r="C1" i="17" s="1"/>
  <c r="I1" i="16"/>
  <c r="C1" i="16" s="1"/>
  <c r="I1" i="13"/>
  <c r="C1" i="13" s="1"/>
  <c r="I1" i="14"/>
  <c r="C1" i="14" s="1"/>
  <c r="G38" i="19"/>
  <c r="G37" i="19"/>
  <c r="G35" i="19"/>
  <c r="G34" i="19"/>
  <c r="G32" i="19"/>
  <c r="G27" i="19"/>
  <c r="G29" i="19"/>
  <c r="G30" i="19"/>
  <c r="G28" i="19"/>
  <c r="C1" i="5" l="1"/>
  <c r="H1" i="5"/>
  <c r="J1" i="9"/>
  <c r="C1" i="9"/>
  <c r="C1" i="1"/>
  <c r="J1" i="1"/>
  <c r="H1" i="17"/>
  <c r="J1" i="17"/>
  <c r="H1" i="16"/>
  <c r="J1" i="16"/>
  <c r="H1" i="15"/>
  <c r="D16" i="19" s="1"/>
  <c r="J1" i="15"/>
  <c r="H1" i="14"/>
  <c r="J1" i="14"/>
  <c r="H1" i="13"/>
  <c r="J1" i="13"/>
  <c r="H1" i="1"/>
  <c r="H1" i="10"/>
  <c r="J1" i="10"/>
  <c r="J1" i="5"/>
  <c r="H1" i="9"/>
  <c r="G39" i="19"/>
  <c r="G31" i="19"/>
  <c r="F27" i="19" s="1"/>
  <c r="G36" i="19"/>
  <c r="F32" i="19" s="1"/>
  <c r="G23" i="19"/>
  <c r="G24" i="19"/>
  <c r="G25" i="19"/>
  <c r="G21" i="19"/>
  <c r="F37" i="19" l="1"/>
  <c r="D40" i="19" s="1"/>
  <c r="D73" i="17"/>
  <c r="D18" i="19" s="1"/>
  <c r="G18" i="19" s="1"/>
  <c r="D53" i="16"/>
  <c r="D17" i="19" s="1"/>
  <c r="G17" i="19" s="1"/>
  <c r="D81" i="15" l="1"/>
  <c r="G16" i="19" s="1"/>
  <c r="D75" i="13"/>
  <c r="D14" i="19" s="1"/>
  <c r="G14" i="19" s="1"/>
  <c r="D13" i="19"/>
  <c r="G13" i="19" s="1"/>
  <c r="D80" i="9"/>
  <c r="D12" i="19" s="1"/>
  <c r="G12" i="19" s="1"/>
  <c r="D11" i="19"/>
  <c r="G11" i="19" s="1"/>
  <c r="D15" i="19" l="1"/>
  <c r="G15" i="19" s="1"/>
  <c r="D10" i="19"/>
  <c r="G19" i="19" l="1"/>
  <c r="G10" i="19"/>
  <c r="G26" i="19" l="1"/>
  <c r="F9" i="19" s="1"/>
</calcChain>
</file>

<file path=xl/sharedStrings.xml><?xml version="1.0" encoding="utf-8"?>
<sst xmlns="http://schemas.openxmlformats.org/spreadsheetml/2006/main" count="973" uniqueCount="599">
  <si>
    <t>Gradings for each requirement are as follows:</t>
  </si>
  <si>
    <t>Please complete the detail below and in the following sections.  Note that where a school is in a federation or a multi-academy trust a separate response is required for every school within the federation/academy trust which has a Department of Education Unique Reference Number.</t>
  </si>
  <si>
    <t>Name of School</t>
  </si>
  <si>
    <t>School Address</t>
  </si>
  <si>
    <t>Unique Reference Number</t>
  </si>
  <si>
    <t>Type of School</t>
  </si>
  <si>
    <t>School Phase</t>
  </si>
  <si>
    <t>Name of Academy Trust (if applicable) or federation</t>
  </si>
  <si>
    <t>Key Links</t>
  </si>
  <si>
    <t>Headteacher Name</t>
  </si>
  <si>
    <t>Headteacher Email</t>
  </si>
  <si>
    <t>DSL Name</t>
  </si>
  <si>
    <t>DSL Email</t>
  </si>
  <si>
    <t>Chair of Governors (or equivalent) Email</t>
  </si>
  <si>
    <t>Role</t>
  </si>
  <si>
    <t>Contact Email</t>
  </si>
  <si>
    <t>Contact Phone Number</t>
  </si>
  <si>
    <t>Date Completed</t>
  </si>
  <si>
    <t>Section 1 - Safer Recruitment</t>
  </si>
  <si>
    <t>Key Questions</t>
  </si>
  <si>
    <t>Guidance Notes</t>
  </si>
  <si>
    <t>Grading</t>
  </si>
  <si>
    <t>Evidence</t>
  </si>
  <si>
    <t>Actions Required</t>
  </si>
  <si>
    <t>Action Owner</t>
  </si>
  <si>
    <t>Timescale</t>
  </si>
  <si>
    <t>Submission Status</t>
  </si>
  <si>
    <t>Do you ensure and evidence that at least one member of every appointment panel has undertaken training in safer recruitment? (maintained schools only)</t>
  </si>
  <si>
    <t>Regulation 9 of the School Staffing Regulations 2009</t>
  </si>
  <si>
    <t xml:space="preserve">Do you ensure that Enhanced DBS and Barred List checks are carried out on all individuals who meet the definition of Regulated Activity working in your school, and undertake and record a risk assessed approach on DBS checks for all others who work within school, particularly volunteers? </t>
  </si>
  <si>
    <t>KCSIE 2022 Para 230, 232, 235, 236, 237, 238, 239 ,240</t>
  </si>
  <si>
    <t>For volunteers, has the Headteacher undertaken a risk assessment taking into account the duration, frequency and nature of contact with pupils and where appropriate undertaken other safer recruitment measures* e.g. Interview; References; Identity checks; Barred list checks can only be made where the volunteer is in Regulated Activity</t>
  </si>
  <si>
    <t>Is there evidence to show that all school governors are subject to an Enhanced DBS &amp; Section 128 check?</t>
  </si>
  <si>
    <t>KCSIE 2022 Para 313</t>
  </si>
  <si>
    <t>Is there evidence to show that prohibition checks are done on all persons carrying out teaching work?</t>
  </si>
  <si>
    <t xml:space="preserve">KCSIE 2022 </t>
  </si>
  <si>
    <t>For staff who work in childcare provision, or are directly concerned with the management of such provision, Is there evidence to show that appropriate checks are carried out to ensure that individuals are not disqualified under the Childcare Disqualification Regulations 2018?</t>
  </si>
  <si>
    <t xml:space="preserve">Statutory guidance is available here </t>
  </si>
  <si>
    <t>KCSIE 2022 Para 232</t>
  </si>
  <si>
    <t xml:space="preserve">NB: With effect from 31 August 2018 “Disqualification by Association” no longer applies in schools. </t>
  </si>
  <si>
    <t>Do you ensure that all statutory pre-employment checks are undertaken and jobs are offered conditional upon satisfactory completion of such checks eg. Identity, Right to Work, DBS, Barred List for Children, Overseas Checks, Medical Clerances, Professional Qualifications for Teachers, References, Childcare Disqualification &amp; Prohibition from Teaching checks?</t>
  </si>
  <si>
    <t>Is there a Single Central Record (SCR) of itemised recruitment and vetting checks in place for staff and others? (It would be good practice to include volunteers who are regularly in your school and governors).</t>
  </si>
  <si>
    <t>KCSIE 2022 Para 268 - 278</t>
  </si>
  <si>
    <t>In Independent Schools and academies, all members of the proprietor body must also be on the SCR.</t>
  </si>
  <si>
    <t>Does the SCR evidence the statutory checks of: identity, qualifications, right to work in UK, Barred list for children checks, TRA Teacher Prohibition check, enhanced DBS clearance, and further overseas criminal record checks where the person has lived outside the UK?</t>
  </si>
  <si>
    <t>The date each check was completed needs to be recorded. We recommend that the initials of the person completing them need to be recorded.</t>
  </si>
  <si>
    <t>The Barred list check is included in the Enhanced DBS check for school employees where they meet the definition of Regulated Activity only. It should however be a separate entry on the SCR.  A Barred List check cannot be requested if an individual is not working in Regulated Activity.</t>
  </si>
  <si>
    <t>In addition for management positions in Academies and Independent Schools, there is the requirement to record the section 128 check.</t>
  </si>
  <si>
    <t>The TRA Prohibited List for teaching staff is separate from the DBS Barred List. The TRA Prohibited List check is undertaken via Teacher Services system (formerly the employer access system). Since January 2016, this service can also provide details of teacher sanctions or restrictions imposed by European Economic Area regulating authorities.</t>
  </si>
  <si>
    <t>A check for a section 128 direction can be carried out using the TRA Teachers Services’ system and where the person is engaged in Regulated Activity, the DBS barred list check will also identify any section 128 direction.</t>
  </si>
  <si>
    <t>It is advised that the checks undertaken in respect of the Childcare Disqualification Regulations 2018 and the S128 check on maintained school governors are recorded on the SCR.</t>
  </si>
  <si>
    <t>Is there evidence that the school has obtained written confirmation from any agency or third-party, which confirms they have carried out all the necessary recruitment checks prior to the employee starting work at the school or college?</t>
  </si>
  <si>
    <t>KCSIE 2022 Para 286</t>
  </si>
  <si>
    <t>Section 2A - Management of Safeguarding</t>
  </si>
  <si>
    <t>Section 2B - Actions taken where there are concerns about a child</t>
  </si>
  <si>
    <t>Section 4 - Management of Risk</t>
  </si>
  <si>
    <t>Section 5 - Early Years</t>
  </si>
  <si>
    <t>Section 6 - Learning Beyond the Classroom</t>
  </si>
  <si>
    <t>Section 7 - Premises Security</t>
  </si>
  <si>
    <t>Section 8 - Premises Health and Safety</t>
  </si>
  <si>
    <t>Progress Tracker</t>
  </si>
  <si>
    <t>Section 2B - Actions taken when there are concerns about a child</t>
  </si>
  <si>
    <t>Section 3 - Inclusion</t>
  </si>
  <si>
    <t>Section 4 Management of Risk</t>
  </si>
  <si>
    <t>Ready for approval by Headteacher and DSL (if different)?</t>
  </si>
  <si>
    <t>Date Audit Approved by Headteacher and DSL</t>
  </si>
  <si>
    <t>Date Audit Ratified by Governing Body</t>
  </si>
  <si>
    <t>Date sent to Governing Body for Ratification</t>
  </si>
  <si>
    <t>Status</t>
  </si>
  <si>
    <t>Step 1</t>
  </si>
  <si>
    <t>Step 2</t>
  </si>
  <si>
    <t>Step 4</t>
  </si>
  <si>
    <t>Audit sent to Headteacher and DSL (if different to headteacher)?</t>
  </si>
  <si>
    <t>Date sent to Headteacher and DSL (if different to headteacher)?</t>
  </si>
  <si>
    <t>Step 3</t>
  </si>
  <si>
    <t>Audit Ratified by Governing Body?</t>
  </si>
  <si>
    <t>School does not have to have separate policies for EYFS age children, however school policies must reflect the ages and stages of all children.  The EYFS puts a duty on schools to ensure that the following are in place for EYFS children:-</t>
  </si>
  <si>
    <t>Use of mobile phones and cameras</t>
  </si>
  <si>
    <t>Equal Opportunities</t>
  </si>
  <si>
    <t>Complaints</t>
  </si>
  <si>
    <t>Administration of Medication</t>
  </si>
  <si>
    <t xml:space="preserve">Failing to collect children </t>
  </si>
  <si>
    <t>A child going missing</t>
  </si>
  <si>
    <t>Key Person</t>
  </si>
  <si>
    <t>Staff not being under the influence of alcohol or any other substance which may affect their ability to care for children.</t>
  </si>
  <si>
    <t>Does the school have appropriate policies, facilities, and staff with identified responsibilities for delivering intimate personal care to pupils where required?</t>
  </si>
  <si>
    <t>If a school is taking young children or any child in the EYFS it will need to ensure there are suitable areas for changing nappies and toilet training children. This should afford the child dignity and respect. Appropriate nappy disposal bins, disposable aprons and gloves for staff will need to be provided. Staff should understand that supporting children in their self-care needs is part of the EYFS curriculum.  Health and self-care. Intimate personal care should be supported/carried out by the KP. The senior leaders/EYFS should monitor intimate personal care arrangements to safeguard children.</t>
  </si>
  <si>
    <t>Does the school ensure that children are adequately supervised and that staffing ratios are met at all times specifically when taking children under 3 years?</t>
  </si>
  <si>
    <t>Are all staff aware that they must not allow smoking in or on the premises when children are present or about to be present?  Staff should not vape or use e-cigarettes when children are present and providers should consider Public Health England Advice on their use in public place</t>
  </si>
  <si>
    <t>Early years foundation stage (EYFS) statutory framework - GOV.UK (www.gov.uk) - EYFS Statutory Framework 2021 3.57</t>
  </si>
  <si>
    <t xml:space="preserve">Are all children in the EYFS allocated a Key Person (KP)? </t>
  </si>
  <si>
    <t>Early years foundation stage (EYFS) statutory framework - GOV.UK (www.gov.uk) - EYFS Statutory Framework (2021) 3.27</t>
  </si>
  <si>
    <t>Is the KP system embedded into practice, i.e. does this KP support the child’s PSED and build trusting relationships with the child’s family?</t>
  </si>
  <si>
    <t>Does the school have a policy which covers the use of mobile phones and cameras and the save storage and use of images of children?</t>
  </si>
  <si>
    <t>Early years foundation stage (EYFS) statutory framework - GOV.UK (www.gov.uk) - EYFS Statutory Framework (2021) 3.4</t>
  </si>
  <si>
    <t>Does the school have policies and procedures in place to follow in the event of a parent / carer failing to collect a child at the appointed time, or in the event of a child going missing at or away from the school?</t>
  </si>
  <si>
    <t>Early years foundation stage (EYFS) statutory framework - GOV.UK (www.gov.uk) - EYFS Statutory Framework (2021) 3.74</t>
  </si>
  <si>
    <t>Early years foundation stage (EYFS) statutory framework - GOV.UK (www.gov.uk) - EYFS Statutory Framework 2021 3.28-3.40</t>
  </si>
  <si>
    <r>
      <t>Does the school have policies and procedures in place outlined in the EYFS Statutory Framework (2021)?</t>
    </r>
    <r>
      <rPr>
        <sz val="10"/>
        <color theme="1"/>
        <rFont val="Arial"/>
        <family val="2"/>
      </rPr>
      <t> </t>
    </r>
  </si>
  <si>
    <t>Are arrangements are in place to ensure the security of the school site, and of individual school buildings during school hours?</t>
  </si>
  <si>
    <t>Are measures in place to ensure that pedestrians are safeguarded against moving vehicles on the school site?</t>
  </si>
  <si>
    <t>Are measures in place to ensure that pupils remain safe and appropriately supervised during non-structured times of the day or whilst engaged in outside learning?</t>
  </si>
  <si>
    <t>Are robust arrangements in place for receiving and handing over pupils at the start and end of the day, including procedures for registering the arrival and departure of children at other times within the school day?
These arrangements will change as pupils get older and more independent.</t>
  </si>
  <si>
    <t>Are measures in place to reduce the risk from unauthorised persons outside of school hours?</t>
  </si>
  <si>
    <t>Are shared access arrangements in place where required e.g. Primary School and Children’s Centre etc.?</t>
  </si>
  <si>
    <t>Risk assessments should take hazards presented by shared premises/access e.g. visitors, trespassers, emergencies, car parks etc. into account. These risk assessments should be shared between different occupiers of the same premises/site. Occupiers of the same site have a legal duty to co-operate and coordinate their shared health &amp; safety responsibilities</t>
  </si>
  <si>
    <t xml:space="preserve">Does the school have a Health and Safety Policy? </t>
  </si>
  <si>
    <t xml:space="preserve">Model School Health &amp; Safety Policies and Procedures are available from School HandS Service  </t>
  </si>
  <si>
    <t>The Health and Safety Policy must be reviewed on an annual basis and signed by the Head Teacher and Chair of Governors/Trustees.</t>
  </si>
  <si>
    <t>Has the Health and Safety Policy been communicated to all staff and have they signed to say they have read and understood the policy?</t>
  </si>
  <si>
    <t>Evidence is required e.g. sign off sheet, Google Form etc.</t>
  </si>
  <si>
    <t>Is there evidence of recent Health and Safety Inspection Reports and Action Plans? Is there evidence of actions being addressed and resolved by governors?</t>
  </si>
  <si>
    <t>Reports include -Termly Visual Inspection records</t>
  </si>
  <si>
    <t>HandS Paperwork Evaluation Checklist, Report and Action Plan</t>
  </si>
  <si>
    <t>HandS Premises Inspection Checklist, Report and Action Plan</t>
  </si>
  <si>
    <t>HandS Fire Risk Assessment, Report and Action Plan</t>
  </si>
  <si>
    <t>HandS Radiation Protection Officer Audit, Report and Action Plan (if applicable) etc.</t>
  </si>
  <si>
    <t>Evidence of actions being addressed and resolved could include the completing of the action plans detailed above, minutes of governor meetings etc.</t>
  </si>
  <si>
    <t>Link to HandS Resources for NYES HandS customers</t>
  </si>
  <si>
    <t>Is there a prioritised risk assessment programme covering all areas of the school and including all significant risks?</t>
  </si>
  <si>
    <t>Risk assessments should be carried out by or with consultation of relevant staff. Risk assessments should be accessible to all relevant staff and staff should read and acknowledge via sign off sheet or similar.</t>
  </si>
  <si>
    <t>Is there a Fire Safety File with up to date evacuation records, testing and fire risk assessment?</t>
  </si>
  <si>
    <t>Does the school have Asbestos and Legionella Risk Management Plans?</t>
  </si>
  <si>
    <t>An Asbestos Management Plan (old Type 2 survey) must be in place and school must undertake monthly visual inspections and record the findings.</t>
  </si>
  <si>
    <t>Legionella risk assessment must be in place and school must ensure that sentinel taps are tested every month, all other taps tested at least annually and little used outlets are flushed for 5 minutes every 7 days. These must be recorded.</t>
  </si>
  <si>
    <t xml:space="preserve">Does the school have evidence of maintenance of equipment? </t>
  </si>
  <si>
    <t>Examples include;</t>
  </si>
  <si>
    <t>PE Equipment (internal and external) annual service records;</t>
  </si>
  <si>
    <t>DT Equipment annual service records;</t>
  </si>
  <si>
    <t>Boiler servicing records;</t>
  </si>
  <si>
    <t>Fire Alarm servicing records;</t>
  </si>
  <si>
    <t>Emergency Light testing and servicing records;</t>
  </si>
  <si>
    <t>Intruder Alarm servicing records;</t>
  </si>
  <si>
    <t>Catering Equipment servicing records (Gas Safe);</t>
  </si>
  <si>
    <t xml:space="preserve">Portable Appliance Testing records </t>
  </si>
  <si>
    <t xml:space="preserve">Air Conditioning Units servicing records </t>
  </si>
  <si>
    <t>Swimming Pool Plant servicing records etc.</t>
  </si>
  <si>
    <t xml:space="preserve">Does the school have adequate arrangements for the maintenance of the premises? </t>
  </si>
  <si>
    <t>Buying into NYES Property Solutionsor use of other contractors etc. Contractor record of visits, certificates and invoices.</t>
  </si>
  <si>
    <t>If school uses their own contractors they must ensure that they receive risk assessments and method statements from the contractors and if the school is maintained they must inform NYCC Property Services of the proposed work.</t>
  </si>
  <si>
    <t xml:space="preserve">Grounds Maintenance, Catering, Cleaning,  Caretaking, Arboriculture Service etc. </t>
  </si>
  <si>
    <t>NYES Caretaking</t>
  </si>
  <si>
    <t>NYES Cleaning</t>
  </si>
  <si>
    <t>Does the school have clear written procedures and risk assessments in place to guide staff who may need to work in isolation for periods of time within or outside the school premises?</t>
  </si>
  <si>
    <t>Does the school have a School Medical Policy in place?</t>
  </si>
  <si>
    <t xml:space="preserve">Statutory guidance available – Supporting pupils with medical conditions at school </t>
  </si>
  <si>
    <t>Does the school have a First Aid Procedure in place?</t>
  </si>
  <si>
    <t>Guidance on first aid provision is available here, Model First Aid Procedure available from NYES HandS</t>
  </si>
  <si>
    <t>First aid/accident records should be reviewed at least termly to identify potential trends and patterns in order to put measures into place to reduce potential for future accidents where possible. The review should be documented and NYES HandS have a proforma available.</t>
  </si>
  <si>
    <t>Have emergency arrangements, fire safety information etc. been shared with all site users?</t>
  </si>
  <si>
    <t>Where school sites are shared (e.g. School and Children’s Centre or Nursery) it is vital that emergency arrangements, what action to take in the event of a fire alarm etc. are shared. This is the case with supply staff also</t>
  </si>
  <si>
    <t xml:space="preserve">Is there evidence that the school has an personalised and effective child protection policy which describes procedures in accordance with government guidance and refers to local multi-agency safeguarding arrangements?  </t>
  </si>
  <si>
    <t>Is there evidence that the policies and procedures are transparent, clear and easy to understand for staff, pupils, parent and carers?</t>
  </si>
  <si>
    <t>KCSIE 2022 para 97</t>
  </si>
  <si>
    <t>Is this policy updated at least annually?</t>
  </si>
  <si>
    <t>Is this policy made available publicly either via your website or other means?</t>
  </si>
  <si>
    <t>Is there evidence that this policy is provided to all staff, (including temporary staff and volunteers) on induction?</t>
  </si>
  <si>
    <t>KCSIE 2022 para 13</t>
  </si>
  <si>
    <r>
      <t xml:space="preserve">Is there a staff behaviour policy (sometimes referred to as a code of conduct) in place which includes acceptable use of technologies </t>
    </r>
    <r>
      <rPr>
        <b/>
        <sz val="10"/>
        <color theme="1"/>
        <rFont val="Arial"/>
        <family val="2"/>
      </rPr>
      <t>(including the use of mobile devices)</t>
    </r>
    <r>
      <rPr>
        <b/>
        <sz val="10"/>
        <color rgb="FF000000"/>
        <rFont val="Arial"/>
        <family val="2"/>
      </rPr>
      <t>, staff/pupil relationships and communications including the use of social media?</t>
    </r>
  </si>
  <si>
    <t>Have all staff (including temporary staff and volunteers) read, agreed and signed this on induction?</t>
  </si>
  <si>
    <t xml:space="preserve">NYCC recommend schools adopt the Safer Recruitment Consortium guidance for Safer Working Practice. (link below) </t>
  </si>
  <si>
    <t>This guidance is intended to ensure that the duty of care towards children and staff is promoted by raising awareness of illegal, unsafe and unwise behaviour. It should assist staff to monitor their own standards and practice.</t>
  </si>
  <si>
    <t>Safer Working Practice Feb 2022 Professional and Personnel Relationships (cimpress.io)</t>
  </si>
  <si>
    <t xml:space="preserve">NYCC Online safety guidance for schools which includes model AUP </t>
  </si>
  <si>
    <t>Is there evidence of the governing body having put in place appropriate safeguarding responses to children who go missing from education to help identify risk of abuse and neglect including sexual abuse or exploitation?</t>
  </si>
  <si>
    <t>This should encompass where there are concerns about:</t>
  </si>
  <si>
    <t>school attendance</t>
  </si>
  <si>
    <t>children missing education</t>
  </si>
  <si>
    <t>missing children</t>
  </si>
  <si>
    <t>children taken off roll to be educated at home</t>
  </si>
  <si>
    <t>Links to National and Local Guidance:</t>
  </si>
  <si>
    <t>Working together to improve school attendance - GOV.UK (www.gov.uk)</t>
  </si>
  <si>
    <t>Children missing education - GOV.UK (www.gov.uk)</t>
  </si>
  <si>
    <t>CYPS - Children Missing Education</t>
  </si>
  <si>
    <t>NYSCP Missing from Home and Care Protocol July 2022 (safeguardingchildren.co.uk)</t>
  </si>
  <si>
    <t>Is there evidence that all policies and procedures and Part 1 or Annex A of KCSIE have been provided to and read by all staff on induction?</t>
  </si>
  <si>
    <t>KCSIE 2022 para 99</t>
  </si>
  <si>
    <t>Have all staff who work directly with children also read Annex B of KCSIE?</t>
  </si>
  <si>
    <t>KCSIE 2022 para 50</t>
  </si>
  <si>
    <t xml:space="preserve">Is there evidence that staff are supported to have a good awareness of the signs that a child is being neglected or abused, as described in ‘What to do if you’re worried a child is being abused’? </t>
  </si>
  <si>
    <t>Child abuse concerns: guide for practitioners</t>
  </si>
  <si>
    <t xml:space="preserve">Ofsted Inspecting Safeguarding Guidance </t>
  </si>
  <si>
    <r>
      <t xml:space="preserve">Is there evidence that everyone is aware of that safeguarding and promoting the welfare of children includes preventing impairment to the </t>
    </r>
    <r>
      <rPr>
        <b/>
        <u/>
        <sz val="10"/>
        <color rgb="FF000000"/>
        <rFont val="Arial"/>
        <family val="2"/>
      </rPr>
      <t>mental</t>
    </r>
    <r>
      <rPr>
        <b/>
        <sz val="10"/>
        <color rgb="FF000000"/>
        <rFont val="Arial"/>
        <family val="2"/>
      </rPr>
      <t xml:space="preserve"> as well as the physical health and development of children.</t>
    </r>
  </si>
  <si>
    <t xml:space="preserve">Is there evidence that the Headteacher or Principal ensures that policies and procedures are followed by all staff? </t>
  </si>
  <si>
    <t>KCSIE 2022 para 78</t>
  </si>
  <si>
    <t>Have Governors and Proprietors ensured that an appropriate Senior Member of staff from the leadership team has been appointed to the role DSL (Designated Safeguarding Lead)?</t>
  </si>
  <si>
    <t>KCSIE 2022 para 102</t>
  </si>
  <si>
    <t>Are all staff/volunteers aware of the identity and role of the DSL and any deputies?</t>
  </si>
  <si>
    <t xml:space="preserve">Has the DSL (and any deputies) undergone training to provide them with the knowledge and skills required to carry out the role and is this training updated every two years?  </t>
  </si>
  <si>
    <t>Is the role of the DSL post holder explicit in their job description?</t>
  </si>
  <si>
    <t>KCSIE 2022 Annex C outlines the DSL role and responsibilities in relation to</t>
  </si>
  <si>
    <t>· Managing referrals</t>
  </si>
  <si>
    <t>· Working with others</t>
  </si>
  <si>
    <t>· Training</t>
  </si>
  <si>
    <t>· Raising Awareness</t>
  </si>
  <si>
    <t>· Information Sharing and the Child Protection File</t>
  </si>
  <si>
    <t>· Availability</t>
  </si>
  <si>
    <t xml:space="preserve">Does the DSL have appropriate status and authority to carry out the duties of the post? </t>
  </si>
  <si>
    <t>Have they been given the time, funding, training, resources, support and supervision allocated to enable them to fulfil their role?</t>
  </si>
  <si>
    <t>Ofsted School inspection handbook - GOV.UK (www.gov.uk)</t>
  </si>
  <si>
    <t>Is the DSL always available (during term time school hours) for staff in the school or college to discuss any safeguarding concerns?</t>
  </si>
  <si>
    <t xml:space="preserve">KCSIE 2022 Annex C </t>
  </si>
  <si>
    <t>Are there adequate and appropriate cover arrangements for any out of hours/out of term activities?</t>
  </si>
  <si>
    <t>KCSIE 2022 Annex C</t>
  </si>
  <si>
    <t>In addition to their formal training, has the DSLs knowledge and skills been updated at regular intervals, but at least annually, to keep up to date with any developments relevant to their role?</t>
  </si>
  <si>
    <t>Is there evidence that the DSL(s) are effectively fulfilling their role?</t>
  </si>
  <si>
    <t xml:space="preserve">NYSCP Training Offer  </t>
  </si>
  <si>
    <t>NSPCC Training and resources to help you protect children from abuse and neglect</t>
  </si>
  <si>
    <t>Is there evidence that governing Bodies and Proprietors recognise the pivotal role the school has to play in multi-agency safeguarding arrangements? Is there evidence that they ensure that the school contributes to multi-agency working in line with statutory guidance Working Together to Safeguard Children 2018?</t>
  </si>
  <si>
    <t>KCSIE 2022 para 106 - 113</t>
  </si>
  <si>
    <t>Working together to safeguard children - GOV.UK (www.gov.uk)</t>
  </si>
  <si>
    <t xml:space="preserve">Governing bodies, proprietors, management committees and their senior leadership teams, and especially the DSL, are aware of the local multi-agency arrangements that are in place with the three safeguarding partners. </t>
  </si>
  <si>
    <t>The DSL acts as the main point of contact with the 3 safeguarding partners</t>
  </si>
  <si>
    <t>There is evidence that the school works with NYCC Children and Families Service, Police and Health teams to promote the welfare of children and protect them from harm.</t>
  </si>
  <si>
    <t>KCSIE 2022 para 59</t>
  </si>
  <si>
    <r>
      <t xml:space="preserve">The DSL is aware of the guidance </t>
    </r>
    <r>
      <rPr>
        <b/>
        <i/>
        <sz val="10"/>
        <color rgb="FF000000"/>
        <rFont val="Arial"/>
        <family val="2"/>
      </rPr>
      <t>NPCC – When to call the police</t>
    </r>
    <r>
      <rPr>
        <b/>
        <sz val="10"/>
        <color rgb="FF000000"/>
        <rFont val="Arial"/>
        <family val="2"/>
      </rPr>
      <t>.</t>
    </r>
  </si>
  <si>
    <t>NPCC When to call the police</t>
  </si>
  <si>
    <t>The governing body has ensured that processes and principles for sharing information internally and with others are in place and set out clearly.  Is there evidence that staff understand the circumstances in which it would be legitimate to share information without consent?</t>
  </si>
  <si>
    <t>KCSIE  2022 para 114 - 122</t>
  </si>
  <si>
    <t>Is there evidence that sensitive CP records are kept confidential and are only accessible to those who need to know? Are these records retained for an appropriate length of time?</t>
  </si>
  <si>
    <t>Is the school compliant with the directive from the Independent Inquiry into Child Sex Abuse that records of child sex abuse should be retained for the period of the inquiry?</t>
  </si>
  <si>
    <t>Letter to Local Authority CEOs</t>
  </si>
  <si>
    <t>Are CP records forwarded to the next establishment when the pupil moves school as soon as possible, and within 5 days for an in year transfer or within 5 days of start of a new term (separately from the main pupil file), ensuring secure transit and that confirmation of receipt is obtained?</t>
  </si>
  <si>
    <t>Is their evidence that the DSL has considered where it would be appropriate to share information in advance of a child leaving that would allow the new establishment to have arrangements in place for when the child arrives?</t>
  </si>
  <si>
    <t xml:space="preserve">Is there evidence that all staff and volunteers undergo safeguarding and child protection training, (including online safety) at induction and which is regularly updated? </t>
  </si>
  <si>
    <t>KCSIE 2021 para 123</t>
  </si>
  <si>
    <t>e.g. NYSCP, NYCC and NSPCC training</t>
  </si>
  <si>
    <t>In addition, is there evidence that all staff receive regular safeguarding and child protection updates, as required, but at least annually, to provide them with relevant skills and knowledge to safeguard children effectively.</t>
  </si>
  <si>
    <t>e.g. those provided by the NYSCP and NSPCC</t>
  </si>
  <si>
    <t>Is there evidence that governors have ensured that appropriate filters and monitoring systems are in place to safeguard children from potentially harmful and inappropriate online material?  Is there evidence that Governors have a clear online safety policy within the child protection policy?  Is there evidence that they regularly review the effectiveness.</t>
  </si>
  <si>
    <t>In addition, does the school has a system for logging online safety incidents, monitoring and responding to the incident?</t>
  </si>
  <si>
    <t>Do governors ensure that they comply with Part 3 of KCSIE - Safer Recruitment?</t>
  </si>
  <si>
    <t>KCSIE 2022 Part 3</t>
  </si>
  <si>
    <t>See Sec 1 of this audit tool</t>
  </si>
  <si>
    <r>
      <t>Do governors ensure that there are procedures in place for managing any safeguarding concerns or allegations that do not</t>
    </r>
    <r>
      <rPr>
        <sz val="10"/>
        <color rgb="FF000000"/>
        <rFont val="Arial"/>
        <family val="2"/>
      </rPr>
      <t xml:space="preserve"> </t>
    </r>
    <r>
      <rPr>
        <b/>
        <sz val="10"/>
        <color rgb="FF000000"/>
        <rFont val="Arial"/>
        <family val="2"/>
      </rPr>
      <t>meet the harm threshold?  Do they ensure there are procedures in place for staff to report concerns or allegations that may meet the harm threshold?  This applies to staff members (including supply staff, volunteers and contractors)</t>
    </r>
  </si>
  <si>
    <t>KCSIE 2022 para 71</t>
  </si>
  <si>
    <t>Are staff and volunteers made aware of what they should do if they have concerns about another staff member (including volunteers and supply staff) including arrangements where the allegation is against the Head or Proprietor?</t>
  </si>
  <si>
    <t xml:space="preserve">KCSIE 2022 Part 4 </t>
  </si>
  <si>
    <t>Page 19 para 71</t>
  </si>
  <si>
    <r>
      <t>Are staff and volunteers made aware of how to raise concerns about poor or unsafe practices and potential failures in the school’s safeguarding regime and where, necessary have regard to whistleblowing procedures</t>
    </r>
    <r>
      <rPr>
        <sz val="8"/>
        <color theme="1"/>
        <rFont val="Calibri"/>
        <family val="2"/>
      </rPr>
      <t>  </t>
    </r>
  </si>
  <si>
    <t>Appropriate whistleblowing procedures, which are suitably reflected in staff training and staff behaviour policies, should be in place for such concerns to be raised with the school’s senior leadership team.</t>
  </si>
  <si>
    <t> The NSPCC whistleblowing helpline</t>
  </si>
  <si>
    <t>If you're worried about a child, even if you're unsure, contact our helpline to speak to one of our counsellors. Call us on 0808 800 5000, email help@nspcc.org.uk or fill in the NSPCC online form.</t>
  </si>
  <si>
    <t>https://www.farrer.co.uk/globalassets/clients-and-sectors/safeguarding/developing-and-implementing-a-low-level-concerns-policy.pdf</t>
  </si>
  <si>
    <t>Are all staff and volunteers made aware of the school’s policy and procedures with regard to child on child abuse?</t>
  </si>
  <si>
    <t>https://www.gov.uk/government/publications/review-of-sexual-abuse-in-schools-and-colleges/review-of-sexual-abuse-in-schools-and-colleges</t>
  </si>
  <si>
    <t>Is there evidence that staff are clear on the school's policy and procedures with regard to child on child abuse, and the important role they play in preventing it and responding where they believe a child may be at risk from it?</t>
  </si>
  <si>
    <t>KCSIE 2022 page 12 -13 para 32 - 35</t>
  </si>
  <si>
    <t xml:space="preserve">Is there evidence that where there is a safeguarding concern, that systems are in place to ensure the child’s wishes and feelings are taken into account? </t>
  </si>
  <si>
    <t xml:space="preserve">Where the school has residential accommodation, have any additional factors and requirements been taken into consideration with regard to safeguarding?  </t>
  </si>
  <si>
    <t>Does the DSL know which children have a social worker?</t>
  </si>
  <si>
    <t>Do the governing body ensure that staff have the skills knowledge and understanding to keep Looked After Children (LAC) and previously looked after children safe?</t>
  </si>
  <si>
    <t>Has a Designated Teacher for LAC been appointed and have they had appropriate training, relevant qualifications and experience?</t>
  </si>
  <si>
    <t>Does the school’s CP Policy reflect the fact that additional barriers can exist when recognising abuse and neglect for children with SEN and  disabilities or physical health issues?</t>
  </si>
  <si>
    <t>KCSIE 2022 page 48  para 198 - 201</t>
  </si>
  <si>
    <t>Are there clear leadership and accountable structures in place to meet the school’s statutory duties to prevent radicalisation and extremism?</t>
  </si>
  <si>
    <t>Are appropriate reporting and referral processes in place for pupils at risk of radicalisation and extremism and are they being managed effectively?</t>
  </si>
  <si>
    <t>Prevent Duty Guidance for England and Wales, DfE 2015</t>
  </si>
  <si>
    <t>Have the staff and leadership team been appropriately trained to implement the school’s statutory duties to prevent radicalisation and extremism according to their role?</t>
  </si>
  <si>
    <t xml:space="preserve">Prevent Duty for Schools and Childcare Providers, DfE  </t>
  </si>
  <si>
    <t>NYSCP One Minute Guide Prevent: Extremism and Radicalisation</t>
  </si>
  <si>
    <t>The Home Office has developed three e-learning modules:</t>
  </si>
  <si>
    <t>Prevent awareness e-learning offers an introduction to the Prevent duty</t>
  </si>
  <si>
    <t>Prevent referrals e-learning supports staff to make Prevent referrals that are robust, informed and with good intention</t>
  </si>
  <si>
    <t>Channel awareness e-learning is aimed at staff who may be asked to contribute to or sit on a multi-agency Channel panel</t>
  </si>
  <si>
    <t>Does the Governing Body/proprietor ensure that, where school premises are used for the provision of / or commissioning of other services, that the body concerned has appropriate CP policies and procedures and where appropriate will liaise with the school’s DSL?  This applies regardless of whether the children who attend the services or activities are on the school roll.</t>
  </si>
  <si>
    <t>e.g. before and after school clubs, sporting activities, play schemes etc.</t>
  </si>
  <si>
    <t>Guidance on Letting School Premises can be found here</t>
  </si>
  <si>
    <t>KCSIE 2022 page 42 para 165 - 166</t>
  </si>
  <si>
    <t>Have the Senior Leadership Team and governors identified robust procedures to manage emergency situations should they arise?</t>
  </si>
  <si>
    <t xml:space="preserve">NYCC School Emergency Response Guide is reviewed and all emergency procedures are exercised at least annually by school. </t>
  </si>
  <si>
    <t>All staff and governors are fully aware and practised in procedures.</t>
  </si>
  <si>
    <t>The school has identified clear evacuation routes and safe areas away from the school at 100, 200, 400m.</t>
  </si>
  <si>
    <t>Copies of all plans and procedures should be made available on alternate platforms for emergency service response. (The NYCC Resilience and Emergencies Team can provide further assistance for all schools).</t>
  </si>
  <si>
    <t>A school emergency management team has been identified with clear roles and responsibilities.</t>
  </si>
  <si>
    <t>Staff have completed the Action Counters Terrorism (ACT) Awareness e-learning package. Package can be accessed here (need to register as a school but it is free for all schools).</t>
  </si>
  <si>
    <t>The school has a Business Continuity Plan.</t>
  </si>
  <si>
    <t>Staff make use of additional emergency response guidance such as phone apps like Citizen Aid.</t>
  </si>
  <si>
    <t>Does the school have appropriate safeguarding arrangements in place regarding use of images of children within publications, publicity, social media, or on web sites, online/virtual teaching?</t>
  </si>
  <si>
    <t>Guidance for safer working practice for those working with children and young people in education settings February 2022 Page 23 and 24</t>
  </si>
  <si>
    <r>
      <t>NYSCP Guidance</t>
    </r>
    <r>
      <rPr>
        <i/>
        <sz val="10"/>
        <color rgb="FF0563C1"/>
        <rFont val="Arial"/>
        <family val="2"/>
      </rPr>
      <t xml:space="preserve"> </t>
    </r>
    <r>
      <rPr>
        <i/>
        <sz val="10"/>
        <color theme="1"/>
        <rFont val="Arial"/>
        <family val="2"/>
      </rPr>
      <t>Prevent: Working with Individuals Vulnerable to Extremism</t>
    </r>
  </si>
  <si>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</si>
  <si>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</si>
  <si>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</si>
  <si>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</si>
  <si>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</si>
  <si>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</si>
  <si>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</si>
  <si>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</si>
  <si>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</si>
  <si>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</si>
  <si>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</si>
  <si>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</si>
  <si>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</si>
  <si>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</si>
  <si>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</si>
  <si>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</si>
  <si>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</si>
  <si>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</si>
  <si>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</si>
  <si>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</si>
  <si>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</si>
  <si>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</si>
  <si>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</si>
  <si>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</si>
  <si>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</si>
  <si>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</si>
  <si>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</si>
  <si>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</si>
  <si>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</si>
  <si>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</si>
  <si>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</si>
  <si>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</si>
  <si>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</si>
  <si>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</si>
  <si>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</si>
  <si>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</si>
  <si>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</si>
  <si>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</si>
  <si>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</si>
  <si>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</si>
  <si>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</si>
  <si>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</si>
  <si>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</si>
  <si>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</si>
  <si>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</si>
  <si>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47</t>
  </si>
  <si>
    <t>48</t>
  </si>
  <si>
    <t>49</t>
  </si>
  <si>
    <t>50</t>
  </si>
  <si>
    <t>51</t>
  </si>
  <si>
    <t>52</t>
  </si>
  <si>
    <t>53</t>
  </si>
  <si>
    <t>54</t>
  </si>
  <si>
    <t>55</t>
  </si>
  <si>
    <t>56</t>
  </si>
  <si>
    <t>57</t>
  </si>
  <si>
    <t>58</t>
  </si>
  <si>
    <t>59</t>
  </si>
  <si>
    <t xml:space="preserve">Is there evidence that school staff and volunteers have effectively fulfilled their role to safeguard and promote the welfare of children as set out in Part 1 of KCSIE and, where appropriate has this been with reference to the additional information detailed in Annex B?  </t>
  </si>
  <si>
    <t>KCSIE 2022 Part 1 or Annex A and Annex B</t>
  </si>
  <si>
    <t xml:space="preserve">Is there evidence that staff are aware of systems which support safeguarding and have appropriately used these to safeguard children? </t>
  </si>
  <si>
    <t>KCSIE 2022 Part 1 or Annex A</t>
  </si>
  <si>
    <t>Is there evidence staff are able to, and have identified children,where apprpriate, who may benefit from Early Help?</t>
  </si>
  <si>
    <t>KCSIE 2022 Annex B</t>
  </si>
  <si>
    <t>Is there evidence that staff are aware of specific safeguarding issues and have taken appropriate actions where they have concerns about a child’s welfare?  Is there evidence that staff are aware that harm can include witnessing ill treatment of others, for example domestic abuse?</t>
  </si>
  <si>
    <t>https://www.operationencompass.org/</t>
  </si>
  <si>
    <t>Is there evidence that staff are aware that incidents and / or behaviours can be associated with factors outside the school and have they responded appropriately to specific safeguarding issues including contextual safeguarding matters?</t>
  </si>
  <si>
    <t xml:space="preserve">KCSIE 2022 page 10 para 23, </t>
  </si>
  <si>
    <r>
      <t>Is their evidence that staff are aware of the legal duties on teachers to report concerns about FGM</t>
    </r>
    <r>
      <rPr>
        <sz val="8"/>
        <color theme="1"/>
        <rFont val="Calibri"/>
        <family val="2"/>
      </rPr>
      <t>  </t>
    </r>
    <r>
      <rPr>
        <b/>
        <sz val="10"/>
        <color rgb="FF000000"/>
        <rFont val="Arial"/>
        <family val="2"/>
      </rPr>
      <t>?</t>
    </r>
  </si>
  <si>
    <t>Is there evidence that staff understand the escalation procedures and evidence (where appropriate) that if, after a referral, the child’s situation does not appear to be improving or if procedures have not been followed, that they have taken action?</t>
  </si>
  <si>
    <t>NYSCP Professional Resolutions Procedure</t>
  </si>
  <si>
    <t xml:space="preserve">Is there a list of referrals made to the designated person for safeguarding in the school and those who were subsequently referred to the local authority, along with brief details of the resolution? </t>
  </si>
  <si>
    <t xml:space="preserve">Ofsted School Inspection Handbook Sept 2022 paragraph 97 and 285 </t>
  </si>
  <si>
    <t>Is there evidence that staff receive regular supervision and support if they are working directly with children where there are concerns about their safety and welfare?</t>
  </si>
  <si>
    <t>Regular appraisals and supervision are undertaken for all staff.</t>
  </si>
  <si>
    <t>Training needs analysis undertaken with key staff to establish training needs.</t>
  </si>
  <si>
    <t>Reference to EYFS statutory framework section 3.21 and 3.22</t>
  </si>
  <si>
    <t>Does the school maintain a welfare file for all children known to CSC, LAC, subject to Early Help or for whom there are welfare concerns?</t>
  </si>
  <si>
    <t xml:space="preserve">Further guidance in School Child Welfare Files September 2013 </t>
  </si>
  <si>
    <t>Is there evidence that the DSL is competently fulfilling their role as set out in annex C of KCSIE and that they:</t>
  </si>
  <si>
    <t xml:space="preserve">Manage referrals </t>
  </si>
  <si>
    <t>Work with others</t>
  </si>
  <si>
    <t xml:space="preserve">Undertake training </t>
  </si>
  <si>
    <t>Raise awareness</t>
  </si>
  <si>
    <t xml:space="preserve">Manage transfer of the CP file (including any mid- year transfers) </t>
  </si>
  <si>
    <t>Are available for staff to discuss any safeguarding concerns</t>
  </si>
  <si>
    <t>KCSIE 2022 para 44</t>
  </si>
  <si>
    <r>
      <t>KCSIE</t>
    </r>
    <r>
      <rPr>
        <i/>
        <sz val="10"/>
        <color rgb="FF000000"/>
        <rFont val="Arial"/>
        <family val="2"/>
      </rPr>
      <t xml:space="preserve"> 2022 page 9 para 21 - 22, page 10 para 26</t>
    </r>
    <r>
      <rPr>
        <i/>
        <sz val="10"/>
        <color theme="1"/>
        <rFont val="Calibri"/>
        <family val="2"/>
      </rPr>
      <t>  </t>
    </r>
  </si>
  <si>
    <t>Does the school have process in place to ensure the Designated teacher for LAC works with the Virtual School Head?</t>
  </si>
  <si>
    <t>Does the school have arrangements in place for the DSL to use  information from a child's social worker to inform decisions on safeguarding?</t>
  </si>
  <si>
    <t>Is there evidence that the Governing Body or Proprietors are aware of their obligations under the Human Rights Act 1998, the Equality Act 2010 (including the Public Sector Equality Duty), and that they comply with these duties.</t>
  </si>
  <si>
    <t>KCSIE 2022 pages 24-26</t>
  </si>
  <si>
    <t>Does the CP policy reflect that children who are lesbian, gay, bi or trans (LGBT) may  have additional barriers to speaking out.</t>
  </si>
  <si>
    <t>Does the school provide appropriate policy, training plans and regular support to all staff who work with pupils with SEND and with complex and challenging needs</t>
  </si>
  <si>
    <t xml:space="preserve">The school should review its policy and associated guidance each year and should quality assure its policy, guidance and procedures against: </t>
  </si>
  <si>
    <t>SEND Code of Practice: 0 to 25 years (2015), from page 91, chapter 6</t>
  </si>
  <si>
    <t>Equality Act 2010: Advice for schools (2014), updated June 2018</t>
  </si>
  <si>
    <t>Public Sector Equality Duty Guidance for Schools in England (2014)</t>
  </si>
  <si>
    <t>DfE guidance on Behaviour and discipline in schools (2016)</t>
  </si>
  <si>
    <t xml:space="preserve">SEND Mainstream guidance (2017) </t>
  </si>
  <si>
    <t xml:space="preserve">DfE guidance on the Use of Reasonable Force (2013) </t>
  </si>
  <si>
    <t>KCSIE 2022</t>
  </si>
  <si>
    <t>Does the school ensure that pupils with complex and challenging needs, have appropriate risk assessment and associated personalised education plans which are reviewed at least each term?</t>
  </si>
  <si>
    <t>Does the school record, monitor and action following any use of Restrictive physical intervention?</t>
  </si>
  <si>
    <t>DfE guidance on the Use of Reasonable Force (2013)</t>
  </si>
  <si>
    <t>SEND Mainstream guidance (2017)</t>
  </si>
  <si>
    <t>Does the school provide appropriate guidance and support to staff to ensure the safe transition of pupils with complex and challenging needs?</t>
  </si>
  <si>
    <t xml:space="preserve">For guidance, see Ladder of Intervention </t>
  </si>
  <si>
    <t>Does the school have systems in place ensure that all pupils (including those with SEND) know who they can talk to if they have concerns or if they wish to report specific incidents (e.g. bullying behaviour or harassment)?</t>
  </si>
  <si>
    <t>Gov.uk Guidance Preventing Bullying</t>
  </si>
  <si>
    <t>SEND Code of Practice: 0 to 25 years (2015)</t>
  </si>
  <si>
    <t xml:space="preserve">Does the school record and analyse type and patterns of bullying and harassment? </t>
  </si>
  <si>
    <t>‘NYCC guidance on dealing with prejudiced based and hate incidents in schools’</t>
  </si>
  <si>
    <t>Has the school adopted a restorative approach to incidents of bullying and harassment,  ensuring the safety of all parties during this process?</t>
  </si>
  <si>
    <t>As cited in DfE Guidance on Preventing Bullying (bottom of page 16) the Restorative Justice Council includes best practice guidance for practitioners (2011)</t>
  </si>
  <si>
    <t>Ladder of Intervention</t>
  </si>
  <si>
    <t>Does the school use the LA reporting system and supporting guidance to report, monitor, analyse and respond to prejudiced based, hate incidents/ and hate crimes, such as bullying and harassment of pupils or staff because of their protected characteristics?</t>
  </si>
  <si>
    <t xml:space="preserve">Use of LA reporting through on-line SNAP reporting system here. </t>
  </si>
  <si>
    <t>Does the school report hate crimes to the police?</t>
  </si>
  <si>
    <t xml:space="preserve">‘NYCC guidance on prejudiced based and hate crime incidents in schools’. </t>
  </si>
  <si>
    <t>Public sector equalities duties: Guidance for schools page 11</t>
  </si>
  <si>
    <t>Reporting hate crime</t>
  </si>
  <si>
    <t>Are rigorous systems in place to follow up school absence (including from lessons) and to manage late arrivals at school?</t>
  </si>
  <si>
    <t>DfE Guidance on School Attendance, page 8</t>
  </si>
  <si>
    <t xml:space="preserve">DfE Guidance Children Missing From Education (2016), page 9 </t>
  </si>
  <si>
    <t>Is the decision making process for deregistering a child from school rigorous and evidenced?</t>
  </si>
  <si>
    <t>DfE Guidance Children Missing From Education (2016), Annex A</t>
  </si>
  <si>
    <t>Does the school routinely inform the LA when the school/parents de- register their child (children) from the school?</t>
  </si>
  <si>
    <t>DfE Guidance Children Missing From Education (2016), pages 4, 8, 10, and 15</t>
  </si>
  <si>
    <t>Does the school automatically seek attendance information whenever pupils are educated off site?</t>
  </si>
  <si>
    <t>Alternative Provision Guidance</t>
  </si>
  <si>
    <t>DfE Guidance on School Attendance, page 9</t>
  </si>
  <si>
    <t>Does the school know how to respond if a child or young person places themselves at risk by leaving the building /grounds?</t>
  </si>
  <si>
    <t>DfE Guidance Children Missing From Education (2016)</t>
  </si>
  <si>
    <t>Does the school ensure that in the event of needing to exclude a child, the child’s is always kept safe and is supervised on school premises until they have been collected by a parent/carer?</t>
  </si>
  <si>
    <t>Has a Designated Senior Lead for Mental Health been identified within school in order to oversee a whole school approach to mental health and wellbeing?</t>
  </si>
  <si>
    <t xml:space="preserve">Transforming Children and Young People’s Mental Health Provision (2017) </t>
  </si>
  <si>
    <t>Are rigorous systems in place to monitor the use part time tables and to ensure children return to full time provision as quickly as possible and does the school routinely inform the LA of pupils on part time tables via Julie.hodges@northyorks.gov.uk.</t>
  </si>
  <si>
    <t>School attendance: guidance for schools - GOV.UK (www.gov.uk)</t>
  </si>
  <si>
    <t>Are rigorous systems in place for quality assuring any use of Alternative provision and safeguarding arrangements in place for pupils accessing alternative provision.</t>
  </si>
  <si>
    <t>Alternative provision - GOV.UK (www.gov.uk)</t>
  </si>
  <si>
    <t>North Yorkshire Alternative Provision | CYPSinfo</t>
  </si>
  <si>
    <t>Does the school make reasonable adjustments to policies and procedures, teaching and learning for pupils with SEND and capture the voice of pupils with SEND including those with communication difficulties to inform practice.</t>
  </si>
  <si>
    <t>DfE guidance for schools on senior mental health lead roles and responsibilities and training </t>
  </si>
  <si>
    <t>KCSIE 2022 para 202-205</t>
  </si>
  <si>
    <t xml:space="preserve">DfE Statutory Guidance on Children who run away or go missing from home or care (2014) </t>
  </si>
  <si>
    <t xml:space="preserve">KCSIE 2022 – Para 127 129 </t>
  </si>
  <si>
    <t>DfE Statutory guidance on relationships education, relationships and sex education (RSE) and health education.</t>
  </si>
  <si>
    <t xml:space="preserve">NYCC information and resources to support implementing an effective PSHE curriculum </t>
  </si>
  <si>
    <t xml:space="preserve">Government guidance on Teaching Online Safety in Schools </t>
  </si>
  <si>
    <t xml:space="preserve">The Prevent Duty: Advice for schools and childcare providers. Page 8 </t>
  </si>
  <si>
    <t>National guidance available here for Prevent.</t>
  </si>
  <si>
    <t>Guidance on resources available here for</t>
  </si>
  <si>
    <t>NYCC Prevent guidance and resources</t>
  </si>
  <si>
    <t>Have staff received appropriate and relevant continuing professional development to enable them to teach age appropriate and suitably differentiated aspects of safeguarding with confidence?</t>
  </si>
  <si>
    <t xml:space="preserve">Training needs analysis of staff, records of relevant CPD, sharing of good practice and expertise within the school. </t>
  </si>
  <si>
    <t>Does the school have an up to date Relationships and Sex Education (statutory policy), substance misuse policy and a smoke / vape free policy for pupils?</t>
  </si>
  <si>
    <t>Does the CP policy reflect that children who are lesbian, gay, bi or trans (LGBT) may have additional barriers to speaking out.</t>
  </si>
  <si>
    <t xml:space="preserve">North Yorkshire’s guidance for schools on developing a Relationships and Sex Education Policy is available here   </t>
  </si>
  <si>
    <r>
      <t>Does the governing body/proprietor(s) ensure that children are taught about how to keep themselves and others safe, including online and recognise that effective education will be tailored to the specific needs and vulnerabilities of individual children, including children who are victims of abuse, and children with special educational needs or disabilities?</t>
    </r>
    <r>
      <rPr>
        <sz val="10"/>
        <color theme="1"/>
        <rFont val="Arial"/>
        <family val="2"/>
      </rPr>
      <t> </t>
    </r>
  </si>
  <si>
    <t>KCSIE 2022 para 131</t>
  </si>
  <si>
    <t>DfE Support and training materials for schools to help train teachers on relationships, sex and health education </t>
  </si>
  <si>
    <t xml:space="preserve">Information about a range of training opportunities can be accessed at NYES. </t>
  </si>
  <si>
    <t>A range of e-learning training opportunities and further supporting information is available here </t>
  </si>
  <si>
    <t>Are there appropriate policies and procedures in place and available for all relevant staff for educational visits</t>
  </si>
  <si>
    <t>Link to North Yorkshire’s Educational Visits Advisory Service (for subscribing schools)</t>
  </si>
  <si>
    <t>Link to Outdoor Education Advisers’ National Guidance  Document 3.2a</t>
  </si>
  <si>
    <t>Does the school retain the services of an Outdoor Education/Educational Visits Adviser to provide appropriate advice, guidance and training?</t>
  </si>
  <si>
    <t>Link to Outdoor Education Advisers’ National Guidance Document 3.4d</t>
  </si>
  <si>
    <t>Is there a designated, trained and updated Educational Visits Co-ordinator in post?</t>
  </si>
  <si>
    <t>Link to Outdoor Education Advisers’ National Guidance  Document 3.4j</t>
  </si>
  <si>
    <t>Have all staff who lead educational visits, outdoor learning or adventurous activities been approved and copies of their qualifications and/or evidence of competence recorded as required by employer procedures?</t>
  </si>
  <si>
    <t>Link to North Yorkshire’s Educational Visits Advisory Service (for subscribing schools) Link to Outdoor Education Advisers’ National Guidance  Document 3.2d</t>
  </si>
  <si>
    <t>Is risk management which includes appropriate supervision and safeguarding measures in place for all educational visits?</t>
  </si>
  <si>
    <t>Link to Outdoor Education Advisers’ National Guidance   Document 4.3c</t>
  </si>
  <si>
    <t xml:space="preserve">Are there appropriate DSL arrangements for safeguarding concerns for any out of hours/out of term activities </t>
  </si>
  <si>
    <t>KCSIE 2022 Appendix C: Role of the Designated Safeguarding Lead</t>
  </si>
  <si>
    <t>Are there appropriate safeguarding arrangements for pupils undertaking work experience placements?</t>
  </si>
  <si>
    <t>KCSIE 2022 Para 329 to 334</t>
  </si>
  <si>
    <t>Work Experience Organiser Guidance</t>
  </si>
  <si>
    <t>Post 16 Work Experience Guidance</t>
  </si>
  <si>
    <t>Are there appropriate safeguarding arrangements for pupils in alternative provision?</t>
  </si>
  <si>
    <t>KCSIE 2022 Para 279</t>
  </si>
  <si>
    <t xml:space="preserve">Alternative Provision Guidance </t>
  </si>
  <si>
    <t>Sent to Governing Body for Ratification?</t>
  </si>
  <si>
    <t>Have actions identified from the audit been transferred to the School Development Plan for monitoring of progress</t>
  </si>
  <si>
    <t>Date actions identified from the audit were transferred to the School Development Plan</t>
  </si>
  <si>
    <t>Unless available schools are expected to have these arrangements in place, for example, schools should have arrangements in place and staff trained to recognise and report children who are privately fostered, irrespective of whether any children currently meet this criteria</t>
  </si>
  <si>
    <t>Does the school have appropriate policies, facilities, and staff with identified responsibilities for delivering intimate personal care to pupils aged 5 years as over where required?</t>
  </si>
  <si>
    <t>Questions with identified actions:</t>
  </si>
  <si>
    <t>Has the school site and individual buildings been appropriately risk assessed to ensure the safety of CYP and staff. In the event of restrictive practices such as the installation of locks on doors, are the school acting in accordance with the legislative framework relating to restrictive intervention.
All designated fire exits must be easily opened from the inside. This can include high level door handles, push pads or door release buttons where necessary to prevent children exiting a building unnoticed.
If there are agreements with neighbours over access to boundary hedges/fences to carry out maintenance work or any other agreements re access to the site there should be prohibitions on access during school working hours</t>
  </si>
  <si>
    <t>Visitors, contractors and others should be clearly directed via good signage to the school reception. 
Access to all buildings should either be via locked doors which can only be opened by school staff, or a secure entrance/reception area controlled by staff..
Identity should be checked and all visitors should sign in for even the shortest visits and a ‘visitor’ badge issued. All contractors should also sign in via the Authorisation to Work on Site Scheme (ATWS).</t>
  </si>
  <si>
    <t xml:space="preserve">Pedestrian access routes should be kept separate from vehicular routes and there should be clear signage at the entrance. 
In some schools it may be necessary to lock gates at the start and end of each school day to reduce the risk of impact to pedestrians entering or leaving the premises. 
Please note: If you intend to change arrangements for locking car parks please speak to your HandS Advisor.
</t>
  </si>
  <si>
    <t>There should be a documented traffic management system in place for the beginning and end of the school day which may include drop off zones, parking restrictions, staff supervision and monitoring etc. The Traffic Management Plan needs to cover all areas of risk including potential for impact, excessive congestion, disability access, travel speed, reversing operations etc. 
Advice is available from your HandS Advisor, Integrated Passenger Transport and Road Safety Team.</t>
  </si>
  <si>
    <t>Staff should only hand over a child to an adult who is known to the school as someone permitted by parents/carers to receive the child.
Parents should also be regularly reminded, via school newsletters etc.,  that they are responsible for the safety of siblings on school sites and they must remain under close parental supervision</t>
  </si>
  <si>
    <t>Foundation stage free flow play areas and nursery areas need to be securely fenced with gates that are locked whilst pupils are using the area and of sufficient height to remove the threat of a snatching. It is recommended that the fencing height is at least 1.5 metres high.
It is important that pupils are constantly under visual supervision.
Hidden areas which are easily accessible to pupils should be supervised by staff. 
Outdoor play equipment must be supervised at all times when in use, even during breaks and lunchtimes.
EYFS states children should be in the sight or hearing of staff. Schools should consider how to deploy staff effectively to keep children safe and also facilitate children’s learning both in indoor and outdoor classrooms. Outdoor classroom should be seen as a learning environment.</t>
  </si>
  <si>
    <t>Audit results and actions approved by Headteacher and DSL?</t>
  </si>
  <si>
    <t>Step 5</t>
  </si>
  <si>
    <t>Audit Completed By (name)</t>
  </si>
  <si>
    <t>Number of questions with actions identified for approval and  transference to the school development plan</t>
  </si>
  <si>
    <t>No</t>
  </si>
  <si>
    <t>Complete these fields</t>
  </si>
  <si>
    <t>KCSIE 2022 para 96 and 97</t>
  </si>
  <si>
    <t>KCSIE 2022 para 100</t>
  </si>
  <si>
    <t>KCSIE 2022 para 4, 45 – 47, para 180 - 186</t>
  </si>
  <si>
    <t>KCSIE 2022 page 103</t>
  </si>
  <si>
    <t>KCSIE 2022 para 107 - 114</t>
  </si>
  <si>
    <t>KCSIE 2022 para 115 and 119</t>
  </si>
  <si>
    <t>KCSIE 2022 para 122</t>
  </si>
  <si>
    <t>KCSIE 2022 para 124</t>
  </si>
  <si>
    <t>KCSIE 2022 para 135, 138 and 141</t>
  </si>
  <si>
    <t>KCSIE 2022 para 152 - 155 and Part 4</t>
  </si>
  <si>
    <r>
      <t>KCSIE</t>
    </r>
    <r>
      <rPr>
        <i/>
        <sz val="10"/>
        <color rgb="FF000000"/>
        <rFont val="Arial"/>
        <family val="2"/>
      </rPr>
      <t xml:space="preserve"> 2022 para 156 - 157 and Part 5</t>
    </r>
    <r>
      <rPr>
        <i/>
        <sz val="10"/>
        <color theme="1"/>
        <rFont val="Calibri"/>
        <family val="2"/>
      </rPr>
      <t>  </t>
    </r>
  </si>
  <si>
    <t>KCSIE 2022 para 96</t>
  </si>
  <si>
    <t xml:space="preserve">KCSIE 2022 para 158 - 162 </t>
  </si>
  <si>
    <t>KCSIE 2022 para 171 – 174, 188</t>
  </si>
  <si>
    <t>KCSIE 2022 para 190</t>
  </si>
  <si>
    <t>KCSIE 2022 page 148</t>
  </si>
  <si>
    <t>Are measures in place to ensure the school knows the identity and purpose of all visitors so that no  persons can gain unchallenged access to staff, pupils or any part of the school buildings?</t>
  </si>
  <si>
    <t>Does the school have a plan in place to manage the risks from bikes, cars, buses, coaches, minibuses and taxis dropping off and collecting children and young people?</t>
  </si>
  <si>
    <t>Automatically completed fields - do not edit</t>
  </si>
  <si>
    <t xml:space="preserve">Is there a senior board level lead who takes leadership responsibility for safeguarding arrangements?  e.g. nominated governor. </t>
  </si>
  <si>
    <t>46</t>
  </si>
  <si>
    <t>60</t>
  </si>
  <si>
    <t>61</t>
  </si>
  <si>
    <t>Have all Governors and Trustees received appropriate safeguarding and child protection training (including on line) training at induction and has it been regularly updated?</t>
  </si>
  <si>
    <t>KCSIE 2022 para 80</t>
  </si>
  <si>
    <t>KCSIE 2022 para 81</t>
  </si>
  <si>
    <t>Suspension and Permanent Exclusion from maintained schools, academies and pupil referral units in England, including pupil movement (publishing.service.gov.uk)</t>
  </si>
  <si>
    <t xml:space="preserve">Does the school report to the CME Co-ordinator registered pupils who have ceased attending and destination school is not known after initial enquires have been made by the school? </t>
  </si>
  <si>
    <t>Children Missing Education | CYPSinfo (northyorks.gov.uk)</t>
  </si>
  <si>
    <t>Does the school report to the CME Co-ordinator pupils who have been offered a place but have not taken it up?</t>
  </si>
  <si>
    <t>Does the school notify their EHE advisor when a parent is considering EHE so that a pre-decision meeting can be arranged?</t>
  </si>
  <si>
    <t>Elective Home Education | CYPSinfo (northyorks.gov.uk)</t>
  </si>
  <si>
    <t>Does the school report to the EHE Team pupils who have become EHE by completing the notification to EHE form within 10 days of receiving notification from parents/carers?</t>
  </si>
  <si>
    <t>Does the school make arranagements for children with medical needs to access a full-time (or what they are well enough to manage) suitable education ?</t>
  </si>
  <si>
    <t>Medical education service | CYPSinfo (northyorks.gov.uk)</t>
  </si>
  <si>
    <t xml:space="preserve">Does the school make a request to the Medical Education Service if a child has been absent for 10 days due to a medical need if the school are not able to provide a full-time suitable education which the child can access? </t>
  </si>
  <si>
    <t>Does the school undertake recommended Online Search of shortlisted candidates, prior to interview? If so does the school record this and any outcomes appropriately?</t>
  </si>
  <si>
    <t>New paragraph added to KCSIE 2022, setting out that schools should consider online searches as part of their due diligence checks on 
shortlisted candidates. If so schools will need to be mindful of their duties not to discriminate in the recruitment process and to comply with the law on data protection and UK GDPR.</t>
  </si>
  <si>
    <t>KCSIE 2022 Para 221</t>
  </si>
  <si>
    <t>Section 1</t>
  </si>
  <si>
    <t>Section 2A</t>
  </si>
  <si>
    <t>Section 2B</t>
  </si>
  <si>
    <t>Section 3</t>
  </si>
  <si>
    <t>Section 4</t>
  </si>
  <si>
    <t>Section 5</t>
  </si>
  <si>
    <t>Section 6</t>
  </si>
  <si>
    <t>Section 7</t>
  </si>
  <si>
    <t>Section 8</t>
  </si>
  <si>
    <t>Questions left to grade</t>
  </si>
  <si>
    <t>As well as maximising the external security and lighting of the school site, access to school roofs should be made difficult by removing obvious means of access e.g. large bins should be moved to a dedicated bin store, down pipes should be boxed off or have a barrier at the top. Signage preventing unauthorised access should be displayed</t>
  </si>
  <si>
    <t>School Safeguarding Audit 2022/2023</t>
  </si>
  <si>
    <t>School HandS Service have prepared a template for a prioritised risk assessment programme as well as model generic risk assessments. </t>
  </si>
  <si>
    <t>Fire Safety advice available from HandS Service </t>
  </si>
  <si>
    <t>Generic Lone Working guidance, procedure and risk assessment available from School HandS Service </t>
  </si>
  <si>
    <t>Model School Medical Policy available from School HandS Service  </t>
  </si>
  <si>
    <t>Chair of Governors (or equivalent) Name</t>
  </si>
  <si>
    <t>Please complete the detail below and in the following sections.  Note that where a school is in a federation or a multi-academy trust a separate response is required for every school within the federation/academy trust which has a Department of Education Unique Reference Number.
** NOTE: Blue on this page indicates a completed section - for individual actions identified from the audit please see actions identified in sections 1-8 **</t>
  </si>
  <si>
    <t>Ready to submit to the NYSCP (nyscp@northyorks.gov.uk)</t>
  </si>
  <si>
    <r>
      <t>Are staff and volunteers made aware of how to raise concerns about poor or unsafe practices and potential failures in the school’s safeguarding regime and where, necessary have regard to whistleblowing procedures</t>
    </r>
    <r>
      <rPr>
        <sz val="8"/>
        <color theme="1"/>
        <rFont val="Calibri"/>
        <family val="2"/>
      </rPr>
      <t>  ?</t>
    </r>
  </si>
  <si>
    <r>
      <t>Do governors ensure that there are procedures in place for managing any safeguarding concerns or allegations that do not</t>
    </r>
    <r>
      <rPr>
        <sz val="10"/>
        <color rgb="FF000000"/>
        <rFont val="Arial"/>
        <family val="2"/>
      </rPr>
      <t xml:space="preserve"> </t>
    </r>
    <r>
      <rPr>
        <b/>
        <sz val="10"/>
        <color rgb="FF000000"/>
        <rFont val="Arial"/>
        <family val="2"/>
      </rPr>
      <t>meet the harm threshold?  Do they ensure there are procedures in place for staff to report concerns or allegations that may meet the harm threshold?  
This applies to staff members (including supply staff, volunteers and contractors)</t>
    </r>
  </si>
  <si>
    <t xml:space="preserve"> Is there evidence that Governors have a clear online safety policy within the child protection policy?</t>
  </si>
  <si>
    <t>Is there evidence that they regularly review the effectiveness?</t>
  </si>
  <si>
    <t xml:space="preserve">Is there evidence that governors have ensured that appropriate filters and monitoring systems are in place to safeguard children from potentially harmful and inappropriate online material?  </t>
  </si>
  <si>
    <t>62</t>
  </si>
  <si>
    <t>63</t>
  </si>
  <si>
    <t>In addition, is there evidence that all staff receive regular safeguarding and child protection updates, as required, but at least annually, to provide them with relevant skills and knowledge to safeguard children effectively?</t>
  </si>
  <si>
    <t xml:space="preserve">Is there a senior board level lead who takes leadership responsibility for safeguarding arrangements?  
e.g. nominated governor. </t>
  </si>
  <si>
    <r>
      <t xml:space="preserve">Is there evidence that everyone is aware of that safeguarding and promoting the welfare of children includes preventing impairment to the </t>
    </r>
    <r>
      <rPr>
        <b/>
        <u/>
        <sz val="10"/>
        <color rgb="FF000000"/>
        <rFont val="Arial"/>
        <family val="2"/>
      </rPr>
      <t>mental</t>
    </r>
    <r>
      <rPr>
        <b/>
        <sz val="10"/>
        <color rgb="FF000000"/>
        <rFont val="Arial"/>
        <family val="2"/>
      </rPr>
      <t xml:space="preserve"> as well as the physical health and development of children?</t>
    </r>
  </si>
  <si>
    <t>Is there evidence that the school works with NYCC Children and Families Service, Police and Health teams to promote the welfare of children and protect them from harm?</t>
  </si>
  <si>
    <t>Is there evidence that they regularly review the effectiveness of the online safety policy?</t>
  </si>
  <si>
    <t>In addition, does the school have a system for logging online safety incidents, monitoring and responding to the incident?</t>
  </si>
  <si>
    <t>Does the Governing Body/proprietor ensure that, where school premises are used for the provision of / or commissioning of other services, that the body concerned has appropriate CP policies and procedures and where appropriate will liaise with the school’s DSL?  
This applies regardless of whether the children who attend the services or activities are on the school roll.</t>
  </si>
  <si>
    <t xml:space="preserve">Are there arrangements in place to ensure that the DSL maintains a list of referrals made to the them for safeguarding in the school and those who were subsequently referred to the local authority, along with brief details of the resolution? </t>
  </si>
  <si>
    <t>Are arrangements in place which demonstrate that the DSL is competently fulfilling their role as set out in annex C of KCSIE and that they:</t>
  </si>
  <si>
    <t>Are arrangements in place to ensure that the DSL knows which children have a social worker?</t>
  </si>
  <si>
    <t>Does the school have arrangements in place to notify their EHE advisor when a parent is considering EHE so that a pre-decision meeting can be arranged?</t>
  </si>
  <si>
    <t>Does the school have arrangements in place to report to the CME Co-ordinator pupils who have been offered a place but have not taken it up?</t>
  </si>
  <si>
    <t xml:space="preserve">Does the school have arrangements in place to report to the CME Co-ordinator registered pupils who have ceased attending and destination school is not known after initial enquires have been made by the school? </t>
  </si>
  <si>
    <t>Does the school have arrangements in place report to the EHE Team pupils who have become EHE by completing the notification to EHE form within 10 days of receiving notification from parents/carers?</t>
  </si>
  <si>
    <t>Is there evidence that the Governing Body or Proprietors are aware of their obligations under the Human Rights Act 1998, the Equality Act 2010 (including the Public Sector Equality Duty), and that they comply with these duties?</t>
  </si>
  <si>
    <t>Does the CP policy reflect that children who are lesbian, gay, bi or trans (LGBT) may  have additional barriers to speaking out?</t>
  </si>
  <si>
    <t>Does the school have arrangements in place ensure that pupils with complex and challenging needs, have appropriate risk assessment and associated personalised education plans which are reviewed at least each term?</t>
  </si>
  <si>
    <t>Does the school have arrangements in place to provide appropriate policy, training plans and regular support to all staff who work with pupils with SEND and with complex and challenging needs?</t>
  </si>
  <si>
    <t>Does the school have arrangements in place to record, monitor and action following any use of Restrictive physical intervention?</t>
  </si>
  <si>
    <t xml:space="preserve">Does the school have arrangements in place to record and analyse type and patterns of bullying and harassment? </t>
  </si>
  <si>
    <t>Does the school have arrangements in place to report hate crimes to the police?</t>
  </si>
  <si>
    <t>Does the school have arrangements in place to use the LA reporting system and supporting guidance to report, monitor, analyse and respond to prejudiced based, hate incidents/ and hate crimes, such as bullying and harassment of pupils or staff because of their protected characteristics?</t>
  </si>
  <si>
    <t>Does the school have rigorous systems in place to follow up school absence (including from lessons) and to manage late arrivals at school?</t>
  </si>
  <si>
    <t>Are rigorous systems in place to monitor the use part time tables and to ensure children return to full time provision as quickly as possible and does the school routinely inform the LA of pupils on part time tables via Julie.hodges@northyorks.gov.uk?</t>
  </si>
  <si>
    <t>Are rigorous systems in place for quality assuring any use of Alternative provision and safeguarding arrangements in place for pupils accessing alternative provision?</t>
  </si>
  <si>
    <t>Does the school make reasonable adjustments to policies and procedures, teaching and learning for pupils with SEND and capture the voice of pupils with SEND including those with communication difficulties to inform practice?</t>
  </si>
  <si>
    <t xml:space="preserve">Does the school have arrangements in place to make a request to the Medical Education Service if a child has been absent for 10 days due to a medical need if the school are not able to provide a full-time suitable education which the child can access? </t>
  </si>
  <si>
    <t>Does the school have arrangements in place make arranagements for children with medical needs to access a full-time (or what they are well enough to manage) of suitable education ?</t>
  </si>
  <si>
    <t>Schools and colleges play a crucial role in preventative education. education is most effective in the context of a whole-school or college approach that prepares pupils and students for life in modern Britain. Does thes school have a planned programme of evidence-based RSHE delivered in regularly timetabled lessons and reinforced throughout the whole curriculum which is fully inclusive and developed to be age and stage of development appropriate (especially when considering the needs of children with SEND and other vulnerabilities)?</t>
  </si>
  <si>
    <t>Does the CP policy reflect that children who are lesbian, gay, bi or trans (LGBT) may have additional barriers to speaking out?</t>
  </si>
  <si>
    <t>Are there appropriate policies and procedures in place and available for all relevant staff for educational visits?</t>
  </si>
  <si>
    <t>Are there appropriate DSL arrangements in place for safeguarding concerns for any out of hours/out of term activities?</t>
  </si>
  <si>
    <r>
      <t xml:space="preserve">The North Yorkshire Safeguarding Children Partnership (NYSCP) School Safeguarding Audit provides all schools within North Yorkshire with a tool to assess their safeguarding arrangements and releated practices to ascertain whether that they have adequate arrangements  in place to ensure the safeguarding and wellbeing of children and young people.  There are six key reasons why schools should undertake the School Safeguarding Audit for their own purposes, these are:
1.	Undertaking an audit of safeguarding arrangements allows school leaders and staff to gain a better understanding of how well statutory requirements and best practice are implemented across the school.
2.	The audit process allows easier identification of areas for development and the creation of an action plan that can feed into the school development plan.
3.	Undertaking the audit provides useful information for Local Governing Bodies, Trustees and Proprietors to challenge and be assured of the arrangements they have in place, which are aligned to specified standards. 
4.	It provides Local Governing Bodies, Trustees and Proprietors with a tool to agree and take informed actions necessary to strengthen any areas of development.
5.	Safeguarding is a limiting factor in Ofsted inspections and awareness of the level of safeguarding arrangements can assist schools to provide evidence to Ofsted.
6.	Where a school is maintained, it can help inform visits with the School Education Advisors or other such arrangements within academies and independent schools.
All schools (primary, secondary and special), including maintained schools, academies, free, and independent schools are requested to complete the audit, which should be approved by their governing board, trustees and poprietors.  This should be returned to the NYSCP by emailing the completed audit tool in Excel format </t>
    </r>
    <r>
      <rPr>
        <b/>
        <u/>
        <sz val="10"/>
        <color theme="1"/>
        <rFont val="Arial"/>
        <family val="2"/>
      </rPr>
      <t>(please DO NOT convert to PDF)</t>
    </r>
    <r>
      <rPr>
        <sz val="10"/>
        <color theme="1"/>
        <rFont val="Arial"/>
        <family val="2"/>
      </rPr>
      <t xml:space="preserve"> to nyscp@northyorks.gov.uk no later than the close of business on  31 March 2023.
Unless a specific category of question is not applicable, all schools are expected to strive to achieve 5 (safeguarding concerns have been addressed).  When identifying a score it is important for each school to consider whether the minimum standards for addressing safeguarding needs have been achieved.  If there is any development work planned or underway, schools should record their level of compliance as level “2”, “3” “4” or “5” as appropriate as per the table below.  
It is not appropriate to state that a requirement is "not applicable" only because the current cohort of children within the school do not fit certain criteria.  If a school believes that a requirement is not applicable and selects "1", a full rationale must be provided to explain why the requirement does not apply.  For example, if a school is not aware of any private fostering arrangements </t>
    </r>
    <r>
      <rPr>
        <u/>
        <sz val="10"/>
        <color theme="1"/>
        <rFont val="Arial"/>
        <family val="2"/>
      </rPr>
      <t>it is not appropriate to select "1" (not applicable) because no children currently meet this criteria</t>
    </r>
    <r>
      <rPr>
        <sz val="10"/>
        <color theme="1"/>
        <rFont val="Arial"/>
        <family val="2"/>
      </rPr>
      <t xml:space="preserve"> as arrangements must be in place for when a child is identified to be privately fostered.  Please note, for most requirements the not applicable option has been removed.</t>
    </r>
  </si>
  <si>
    <t>Not in operation.
No action plan has been identified to address this at present.</t>
  </si>
  <si>
    <t>Prevent | North Yorkshire Partnerships (nypartnerships.org.uk)</t>
  </si>
  <si>
    <t>This line of enquiry is not applicable to the school.
There are no safeguarding concerns..</t>
  </si>
  <si>
    <t>Safeguarding areas for development have been identified and the school aims to create an action plan at senior level to focus on these areas.</t>
  </si>
  <si>
    <t>Safeguarding areas for development have been identified and the school has an action plan agreed by senior management to focus on these areas.</t>
  </si>
  <si>
    <t>Safeguarding has been addressed and the school is compliant with statutory requirements.
There are no safeguarding concerns.</t>
  </si>
  <si>
    <t>** NOTE - the "This line of enquiry is not applicable to the school" response is only available in a small number of questions **</t>
  </si>
  <si>
    <t>Automatically completed field - do not edit</t>
  </si>
  <si>
    <t>Complete this field when all sections above are complete</t>
  </si>
  <si>
    <t>Download the NYSCP School Safeguarding Audit Guidance Here</t>
  </si>
  <si>
    <t>Download the NYSCP School Safeguarrding Audit One Minute Guide for Governors, Trustees and Proprietors Here</t>
  </si>
  <si>
    <t>The governing body has ensured that staff are aware of and have due regard  to, the principles of The Data Protection Act 2018 and GDPR and understand that these do not prevent or limit the sharing of information to keep children safe</t>
  </si>
  <si>
    <t>Have all Governors and Trustees received appropriate safeguarding and child protection training (including online) training at induction and has it been regularly updated?</t>
  </si>
  <si>
    <t xml:space="preserve">Is there evidence that the school has a personalised and effective child protection policy which describes procedures in accordance with government guidance and refers to local multi-agency safeguarding arrangements?  </t>
  </si>
  <si>
    <t>Is there evidence that Governing Bodies and Proprietors recognise the pivotal role the school has to play in multi-agency safeguarding arrangements? Is there evidence that they ensure that the school contributes to multi-agency working in line with statutory guidance Working Together to Safeguard Children 2018?</t>
  </si>
  <si>
    <t>Are Governing Bodies, Trustees, Proprietors, management committees and their senior leadership teams, and especially the DSL, are aware of the local multi-agency arrangements that are in place with the three safeguarding partners?</t>
  </si>
  <si>
    <t>Does the DSL act as the main point of contact with the 3 safeguarding partners?</t>
  </si>
  <si>
    <t>Has the governing body ensured that staff are aware of and have due regard  to, the principles of The Data Protection Act 2008 and GDPR and understand that these do not prevent or limit the sharing of information to keep children safe?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</si>
</sst>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31" x14ac:knownFonts="1">
    <font>
      <sz val="12"/>
      <color theme="1"/>
      <name val="Arial"/>
      <family val="2"/>
    </font>
    <font>
      <b/>
      <sz val="12"/>
      <color theme="0"/>
      <name val="Arial"/>
      <family val="2"/>
    </font>
    <font>
      <b/>
      <sz val="12"/>
      <color theme="1"/>
      <name val="Arial"/>
      <family val="2"/>
    </font>
    <font>
      <b/>
      <sz val="16"/>
      <color theme="1"/>
      <name val="Arial"/>
      <family val="2"/>
    </font>
    <font>
      <sz val="10"/>
      <color theme="1"/>
      <name val="Arial"/>
      <family val="2"/>
    </font>
    <font>
      <b/>
      <u/>
      <sz val="10"/>
      <color theme="1"/>
      <name val="Arial"/>
      <family val="2"/>
    </font>
    <font>
      <u/>
      <sz val="10"/>
      <color theme="1"/>
      <name val="Arial"/>
      <family val="2"/>
    </font>
    <font>
      <b/>
      <sz val="10"/>
      <color theme="1"/>
      <name val="Arial"/>
      <family val="2"/>
    </font>
    <font>
      <b/>
      <sz val="10"/>
      <color rgb="FF000000"/>
      <name val="Arial"/>
      <family val="2"/>
    </font>
    <font>
      <i/>
      <sz val="10"/>
      <color rgb="FF000000"/>
      <name val="Arial"/>
      <family val="2"/>
    </font>
    <font>
      <u/>
      <sz val="12"/>
      <color theme="10"/>
      <name val="Arial"/>
      <family val="2"/>
    </font>
    <font>
      <b/>
      <sz val="20"/>
      <color rgb="FF000000"/>
      <name val="Arial"/>
      <family val="2"/>
    </font>
    <font>
      <b/>
      <sz val="20"/>
      <color theme="1"/>
      <name val="Arial"/>
      <family val="2"/>
    </font>
    <font>
      <sz val="8"/>
      <color theme="1"/>
      <name val="Calibri"/>
      <family val="2"/>
    </font>
    <font>
      <b/>
      <i/>
      <sz val="10"/>
      <color rgb="FF000000"/>
      <name val="Arial"/>
      <family val="2"/>
    </font>
    <font>
      <i/>
      <u/>
      <sz val="10"/>
      <color theme="10"/>
      <name val="Arial"/>
      <family val="2"/>
    </font>
    <font>
      <i/>
      <sz val="10"/>
      <color theme="1"/>
      <name val="Calibri"/>
      <family val="2"/>
    </font>
    <font>
      <i/>
      <sz val="10"/>
      <color theme="1"/>
      <name val="Arial"/>
      <family val="2"/>
    </font>
    <font>
      <i/>
      <sz val="10"/>
      <color theme="10"/>
      <name val="Arial"/>
      <family val="2"/>
    </font>
    <font>
      <i/>
      <sz val="10"/>
      <color rgb="FF0563C1"/>
      <name val="Arial"/>
      <family val="2"/>
    </font>
    <font>
      <b/>
      <u/>
      <sz val="10"/>
      <color rgb="FF000000"/>
      <name val="Arial"/>
      <family val="2"/>
    </font>
    <font>
      <sz val="10"/>
      <color rgb="FF000000"/>
      <name val="Arial"/>
      <family val="2"/>
    </font>
    <font>
      <b/>
      <sz val="10"/>
      <name val="Arial"/>
      <family val="2"/>
    </font>
    <font>
      <b/>
      <sz val="14"/>
      <color theme="0"/>
      <name val="Arial"/>
      <family val="2"/>
    </font>
    <font>
      <b/>
      <sz val="20"/>
      <color theme="0"/>
      <name val="Arial"/>
      <family val="2"/>
    </font>
    <font>
      <b/>
      <sz val="18"/>
      <color theme="1"/>
      <name val="Arial"/>
      <family val="2"/>
    </font>
    <font>
      <sz val="16"/>
      <color theme="1"/>
      <name val="Arial"/>
      <family val="2"/>
    </font>
    <font>
      <b/>
      <sz val="12"/>
      <color theme="9" tint="0.79998168889431442"/>
      <name val="Arial"/>
      <family val="2"/>
    </font>
    <font>
      <b/>
      <sz val="48"/>
      <color theme="1"/>
      <name val="Arial"/>
      <family val="2"/>
    </font>
    <font>
      <b/>
      <sz val="9"/>
      <color theme="1"/>
      <name val="Arial"/>
      <family val="2"/>
    </font>
    <font>
      <b/>
      <sz val="10"/>
      <color theme="0"/>
      <name val="Arial"/>
      <family val="2"/>
    </font>
  </fonts>
  <fills count="27">
    <fill>
      <patternFill patternType="none"/>
    </fill>
    <fill>
      <patternFill patternType="gray125"/>
    </fill>
    <fill>
      <patternFill patternType="solid">
        <fgColor theme="4" tint="0.79998168889431442"/>
        <bgColor indexed="64"/>
      </patternFill>
    </fill>
    <fill>
      <patternFill patternType="solid">
        <fgColor theme="4"/>
        <bgColor indexed="64"/>
      </patternFill>
    </fill>
    <fill>
      <patternFill patternType="solid">
        <fgColor theme="7"/>
        <bgColor indexed="64"/>
      </patternFill>
    </fill>
    <fill>
      <patternFill patternType="solid">
        <fgColor rgb="FF00B0F0"/>
        <bgColor indexed="64"/>
      </patternFill>
    </fill>
    <fill>
      <patternFill patternType="solid">
        <fgColor rgb="FF7030A0"/>
        <bgColor indexed="64"/>
      </patternFill>
    </fill>
    <fill>
      <patternFill patternType="solid">
        <fgColor rgb="FF00B050"/>
        <bgColor indexed="64"/>
      </patternFill>
    </fill>
    <fill>
      <patternFill patternType="solid">
        <fgColor theme="0"/>
        <bgColor indexed="64"/>
      </patternFill>
    </fill>
    <fill>
      <patternFill patternType="solid">
        <fgColor rgb="FFDDEBF7"/>
        <bgColor indexed="64"/>
      </patternFill>
    </fill>
    <fill>
      <patternFill patternType="solid">
        <fgColor rgb="FFFF0000"/>
        <bgColor indexed="64"/>
      </patternFill>
    </fill>
    <fill>
      <patternFill patternType="solid">
        <fgColor rgb="FFFFC000"/>
        <bgColor indexed="64"/>
      </patternFill>
    </fill>
    <fill>
      <patternFill patternType="solid">
        <fgColor theme="1"/>
        <bgColor indexed="64"/>
      </patternFill>
    </fill>
    <fill>
      <patternFill patternType="solid">
        <fgColor theme="0" tint="-4.9989318521683403E-2"/>
        <bgColor indexed="64"/>
      </patternFill>
    </fill>
    <fill>
      <patternFill patternType="solid">
        <fgColor rgb="FFFFD9D9"/>
        <bgColor indexed="64"/>
      </patternFill>
    </fill>
    <fill>
      <patternFill patternType="solid">
        <fgColor rgb="FFFFF7F7"/>
        <bgColor indexed="64"/>
      </patternFill>
    </fill>
    <fill>
      <patternFill patternType="solid">
        <fgColor theme="7" tint="0.59999389629810485"/>
        <bgColor indexed="64"/>
      </patternFill>
    </fill>
    <fill>
      <patternFill patternType="solid">
        <fgColor theme="9" tint="0.79998168889431442"/>
        <bgColor indexed="64"/>
      </patternFill>
    </fill>
    <fill>
      <patternFill patternType="solid">
        <fgColor theme="5" tint="0.39997558519241921"/>
        <bgColor indexed="64"/>
      </patternFill>
    </fill>
    <fill>
      <patternFill patternType="solid">
        <fgColor rgb="FFBA38B1"/>
        <bgColor indexed="64"/>
      </patternFill>
    </fill>
    <fill>
      <patternFill patternType="solid">
        <fgColor rgb="FFFF6600"/>
        <bgColor indexed="64"/>
      </patternFill>
    </fill>
    <fill>
      <patternFill patternType="solid">
        <fgColor theme="7" tint="0.39997558519241921"/>
        <bgColor indexed="64"/>
      </patternFill>
    </fill>
    <fill>
      <patternFill patternType="solid">
        <fgColor rgb="FFFFFF00"/>
        <bgColor indexed="64"/>
      </patternFill>
    </fill>
    <fill>
      <patternFill patternType="solid">
        <fgColor theme="5"/>
        <bgColor indexed="64"/>
      </patternFill>
    </fill>
    <fill>
      <patternFill patternType="solid">
        <fgColor theme="5" tint="0.79998168889431442"/>
        <bgColor indexed="64"/>
      </patternFill>
    </fill>
    <fill>
      <patternFill patternType="solid">
        <fgColor rgb="FF0070C0"/>
        <bgColor indexed="64"/>
      </patternFill>
    </fill>
    <fill>
      <patternFill patternType="solid">
        <fgColor theme="8" tint="0.59999389629810485"/>
        <bgColor indexed="64"/>
      </patternFill>
    </fill>
  </fills>
  <borders count="26">
    <border>
      <left/>
      <right/>
      <top/>
      <bottom/>
      <diagonal/>
    </border>
    <border>
      <left style="medium">
        <color rgb="FF1F497D"/>
      </left>
      <right style="medium">
        <color rgb="FF1F497D"/>
      </right>
      <top style="medium">
        <color rgb="FF1F497D"/>
      </top>
      <bottom style="medium">
        <color rgb="FF1F497D"/>
      </bottom>
      <diagonal/>
    </border>
    <border>
      <left/>
      <right style="medium">
        <color rgb="FF1F497D"/>
      </right>
      <top style="medium">
        <color rgb="FF1F497D"/>
      </top>
      <bottom style="medium">
        <color rgb="FF1F497D"/>
      </bottom>
      <diagonal/>
    </border>
    <border>
      <left style="medium">
        <color rgb="FF1F497D"/>
      </left>
      <right style="medium">
        <color rgb="FF1F497D"/>
      </right>
      <top/>
      <bottom style="medium">
        <color rgb="FF1F497D"/>
      </bottom>
      <diagonal/>
    </border>
    <border>
      <left/>
      <right style="medium">
        <color rgb="FF1F497D"/>
      </right>
      <top/>
      <bottom style="medium">
        <color rgb="FF1F497D"/>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style="thin">
        <color auto="1"/>
      </top>
      <bottom style="thin">
        <color theme="0" tint="-0.14996795556505021"/>
      </bottom>
      <diagonal/>
    </border>
    <border>
      <left style="thin">
        <color auto="1"/>
      </left>
      <right style="thin">
        <color auto="1"/>
      </right>
      <top style="thin">
        <color theme="0" tint="-0.14996795556505021"/>
      </top>
      <bottom style="thin">
        <color auto="1"/>
      </bottom>
      <diagonal/>
    </border>
    <border>
      <left style="thin">
        <color auto="1"/>
      </left>
      <right style="thin">
        <color auto="1"/>
      </right>
      <top style="thin">
        <color auto="1"/>
      </top>
      <bottom style="thin">
        <color theme="2" tint="-9.9948118533890809E-2"/>
      </bottom>
      <diagonal/>
    </border>
    <border>
      <left style="thin">
        <color auto="1"/>
      </left>
      <right style="thin">
        <color auto="1"/>
      </right>
      <top style="thin">
        <color theme="2" tint="-9.9948118533890809E-2"/>
      </top>
      <bottom style="thin">
        <color theme="2" tint="-9.9948118533890809E-2"/>
      </bottom>
      <diagonal/>
    </border>
    <border>
      <left style="thin">
        <color auto="1"/>
      </left>
      <right style="thin">
        <color auto="1"/>
      </right>
      <top style="thin">
        <color theme="2" tint="-9.9948118533890809E-2"/>
      </top>
      <bottom style="thin">
        <color auto="1"/>
      </bottom>
      <diagonal/>
    </border>
    <border>
      <left style="thin">
        <color auto="1"/>
      </left>
      <right style="thin">
        <color auto="1"/>
      </right>
      <top style="thin">
        <color theme="2" tint="-9.9948118533890809E-2"/>
      </top>
      <bottom/>
      <diagonal/>
    </border>
    <border>
      <left style="thin">
        <color auto="1"/>
      </left>
      <right style="thin">
        <color auto="1"/>
      </right>
      <top/>
      <bottom style="thin">
        <color theme="2" tint="-9.9948118533890809E-2"/>
      </bottom>
      <diagonal/>
    </border>
    <border>
      <left style="thin">
        <color indexed="64"/>
      </left>
      <right style="thin">
        <color indexed="64"/>
      </right>
      <top style="thin">
        <color indexed="64"/>
      </top>
      <bottom style="thin">
        <color theme="2"/>
      </bottom>
      <diagonal/>
    </border>
    <border>
      <left style="thin">
        <color indexed="64"/>
      </left>
      <right style="thin">
        <color indexed="64"/>
      </right>
      <top style="thin">
        <color theme="2"/>
      </top>
      <bottom style="thin">
        <color theme="2"/>
      </bottom>
      <diagonal/>
    </border>
    <border>
      <left style="thin">
        <color indexed="64"/>
      </left>
      <right style="thin">
        <color indexed="64"/>
      </right>
      <top style="thin">
        <color theme="2"/>
      </top>
      <bottom style="thin">
        <color indexed="64"/>
      </bottom>
      <diagonal/>
    </border>
    <border>
      <left style="thin">
        <color indexed="64"/>
      </left>
      <right/>
      <top/>
      <bottom/>
      <diagonal/>
    </border>
    <border>
      <left style="thin">
        <color indexed="64"/>
      </left>
      <right style="thin">
        <color indexed="64"/>
      </right>
      <top style="thin">
        <color theme="2"/>
      </top>
      <bottom/>
      <diagonal/>
    </border>
    <border>
      <left style="thin">
        <color indexed="64"/>
      </left>
      <right style="thin">
        <color indexed="64"/>
      </right>
      <top style="thin">
        <color indexed="64"/>
      </top>
      <bottom style="thin">
        <color theme="0" tint="-4.9989318521683403E-2"/>
      </bottom>
      <diagonal/>
    </border>
    <border>
      <left style="thin">
        <color indexed="64"/>
      </left>
      <right style="thin">
        <color indexed="64"/>
      </right>
      <top style="thin">
        <color theme="0" tint="-4.9989318521683403E-2"/>
      </top>
      <bottom style="thin">
        <color theme="0" tint="-4.9989318521683403E-2"/>
      </bottom>
      <diagonal/>
    </border>
    <border>
      <left style="thin">
        <color indexed="64"/>
      </left>
      <right style="thin">
        <color indexed="64"/>
      </right>
      <top style="thin">
        <color theme="0" tint="-4.9989318521683403E-2"/>
      </top>
      <bottom style="thin">
        <color indexed="64"/>
      </bottom>
      <diagonal/>
    </border>
  </borders>
  <cellStyleXfs count="2">
    <xf numFmtId="0" fontId="0" fillId="0" borderId="0"/>
    <xf numFmtId="0" fontId="10" fillId="0" borderId="0" applyNumberFormat="0" applyFill="0" applyBorder="0" applyAlignment="0" applyProtection="0"/>
  </cellStyleXfs>
  <cellXfs count="366">
    <xf numFmtId="0" fontId="0" fillId="0" borderId="0" xfId="0"/>
    <xf numFmtId="0" fontId="4" fillId="0" borderId="0" xfId="0" applyFont="1"/>
    <xf numFmtId="0" fontId="7" fillId="2" borderId="7" xfId="0" applyFont="1" applyFill="1" applyBorder="1" applyAlignment="1" applyProtection="1">
      <alignment vertical="center" wrapText="1"/>
    </xf>
    <xf numFmtId="0" fontId="0" fillId="0" borderId="7" xfId="0" applyFont="1" applyBorder="1" applyAlignment="1" applyProtection="1">
      <alignment horizontal="left" vertical="center" wrapText="1"/>
      <protection locked="0"/>
    </xf>
    <xf numFmtId="0" fontId="0" fillId="0" borderId="7" xfId="0" applyBorder="1" applyAlignment="1" applyProtection="1">
      <alignment horizontal="left" vertical="center"/>
      <protection locked="0"/>
    </xf>
    <xf numFmtId="0" fontId="7" fillId="0" borderId="0" xfId="0" applyFont="1" applyFill="1" applyBorder="1" applyAlignment="1" applyProtection="1">
      <alignment vertical="center" wrapText="1"/>
    </xf>
    <xf numFmtId="0" fontId="2" fillId="0" borderId="7" xfId="0" applyFont="1" applyBorder="1"/>
    <xf numFmtId="0" fontId="2" fillId="0" borderId="0" xfId="0" applyFont="1"/>
    <xf numFmtId="0" fontId="9" fillId="0" borderId="7" xfId="0" applyFont="1" applyFill="1" applyBorder="1" applyAlignment="1">
      <alignment vertical="center" wrapText="1"/>
    </xf>
    <xf numFmtId="0" fontId="7" fillId="0" borderId="7" xfId="0" applyFont="1" applyFill="1" applyBorder="1" applyAlignment="1">
      <alignment vertical="center" wrapText="1"/>
    </xf>
    <xf numFmtId="49" fontId="8" fillId="0" borderId="7" xfId="0" applyNumberFormat="1" applyFont="1" applyBorder="1" applyAlignment="1">
      <alignment horizontal="center" vertical="center" wrapText="1"/>
    </xf>
    <xf numFmtId="49" fontId="0" fillId="0" borderId="0" xfId="0" applyNumberFormat="1" applyAlignment="1">
      <alignment horizontal="center" vertical="center"/>
    </xf>
    <xf numFmtId="49" fontId="2" fillId="0" borderId="7" xfId="0" applyNumberFormat="1" applyFont="1" applyBorder="1" applyAlignment="1">
      <alignment horizontal="center" vertical="center"/>
    </xf>
    <xf numFmtId="0" fontId="0" fillId="0" borderId="0" xfId="0" applyAlignment="1">
      <alignment horizontal="center" vertical="center"/>
    </xf>
    <xf numFmtId="0" fontId="2" fillId="0" borderId="7" xfId="0" applyFont="1" applyBorder="1" applyAlignment="1">
      <alignment horizontal="center" vertical="center"/>
    </xf>
    <xf numFmtId="0" fontId="7" fillId="0" borderId="0" xfId="0" applyFont="1" applyFill="1" applyBorder="1" applyAlignment="1" applyProtection="1">
      <alignment horizontal="center" vertical="center" wrapText="1"/>
    </xf>
    <xf numFmtId="0" fontId="7" fillId="8" borderId="0" xfId="0" applyFont="1" applyFill="1" applyBorder="1" applyAlignment="1" applyProtection="1">
      <alignment vertical="center" wrapText="1"/>
    </xf>
    <xf numFmtId="49" fontId="2" fillId="0" borderId="8" xfId="0" applyNumberFormat="1" applyFont="1" applyBorder="1" applyAlignment="1">
      <alignment horizontal="center" vertical="center"/>
    </xf>
    <xf numFmtId="0" fontId="2" fillId="0" borderId="8" xfId="0" applyFont="1" applyBorder="1"/>
    <xf numFmtId="0" fontId="8" fillId="9" borderId="7" xfId="0" applyFont="1" applyFill="1" applyBorder="1" applyAlignment="1">
      <alignment vertical="center" wrapText="1"/>
    </xf>
    <xf numFmtId="0" fontId="2" fillId="0" borderId="8" xfId="0" applyFont="1" applyBorder="1" applyAlignment="1">
      <alignment horizontal="center" vertical="center"/>
    </xf>
    <xf numFmtId="0" fontId="13" fillId="0" borderId="0" xfId="0" applyFont="1" applyAlignment="1">
      <alignment vertical="center"/>
    </xf>
    <xf numFmtId="0" fontId="15" fillId="0" borderId="11" xfId="1" applyFont="1" applyFill="1" applyBorder="1" applyAlignment="1">
      <alignment vertical="center" wrapText="1"/>
    </xf>
    <xf numFmtId="0" fontId="15" fillId="0" borderId="16" xfId="1" applyFont="1" applyFill="1" applyBorder="1" applyAlignment="1">
      <alignment vertical="center" wrapText="1"/>
    </xf>
    <xf numFmtId="0" fontId="15" fillId="0" borderId="17" xfId="1" applyFont="1" applyFill="1" applyBorder="1" applyAlignment="1">
      <alignment vertical="center" wrapText="1"/>
    </xf>
    <xf numFmtId="0" fontId="8" fillId="2" borderId="7" xfId="0" applyFont="1" applyFill="1" applyBorder="1" applyAlignment="1">
      <alignment vertical="center" wrapText="1"/>
    </xf>
    <xf numFmtId="0" fontId="0" fillId="2" borderId="7" xfId="0" applyFill="1" applyBorder="1"/>
    <xf numFmtId="0" fontId="15" fillId="2" borderId="17" xfId="1" applyFont="1" applyFill="1" applyBorder="1" applyAlignment="1">
      <alignment vertical="center" wrapText="1"/>
    </xf>
    <xf numFmtId="0" fontId="15" fillId="2" borderId="14" xfId="1" applyFont="1" applyFill="1" applyBorder="1" applyAlignment="1">
      <alignment vertical="center" wrapText="1"/>
    </xf>
    <xf numFmtId="0" fontId="15" fillId="2" borderId="16" xfId="1" applyFont="1" applyFill="1" applyBorder="1" applyAlignment="1">
      <alignment vertical="center" wrapText="1"/>
    </xf>
    <xf numFmtId="0" fontId="15" fillId="2" borderId="13" xfId="1" applyFont="1" applyFill="1" applyBorder="1" applyAlignment="1">
      <alignment vertical="center" wrapText="1"/>
    </xf>
    <xf numFmtId="0" fontId="9" fillId="2" borderId="7" xfId="0" applyFont="1" applyFill="1" applyBorder="1" applyAlignment="1">
      <alignment vertical="center" wrapText="1"/>
    </xf>
    <xf numFmtId="0" fontId="18" fillId="0" borderId="7" xfId="1" applyFont="1" applyFill="1" applyBorder="1" applyAlignment="1">
      <alignment vertical="center" wrapText="1"/>
    </xf>
    <xf numFmtId="0" fontId="18" fillId="0" borderId="18" xfId="1" applyFont="1" applyFill="1" applyBorder="1" applyAlignment="1">
      <alignment vertical="center" wrapText="1"/>
    </xf>
    <xf numFmtId="0" fontId="18" fillId="0" borderId="19" xfId="1" applyFont="1" applyFill="1" applyBorder="1" applyAlignment="1">
      <alignment vertical="center" wrapText="1"/>
    </xf>
    <xf numFmtId="0" fontId="9" fillId="0" borderId="20" xfId="0" applyFont="1" applyFill="1" applyBorder="1" applyAlignment="1">
      <alignment vertical="center" wrapText="1"/>
    </xf>
    <xf numFmtId="0" fontId="18" fillId="2" borderId="13" xfId="1" applyFont="1" applyFill="1" applyBorder="1" applyAlignment="1">
      <alignment vertical="center" wrapText="1"/>
    </xf>
    <xf numFmtId="0" fontId="9" fillId="2" borderId="15" xfId="0" applyFont="1" applyFill="1" applyBorder="1" applyAlignment="1">
      <alignment vertical="center" wrapText="1"/>
    </xf>
    <xf numFmtId="49" fontId="8" fillId="2" borderId="7" xfId="0" applyNumberFormat="1" applyFont="1" applyFill="1" applyBorder="1" applyAlignment="1">
      <alignment horizontal="center" vertical="center" wrapText="1"/>
    </xf>
    <xf numFmtId="0" fontId="18" fillId="2" borderId="7" xfId="1" applyFont="1" applyFill="1" applyBorder="1" applyAlignment="1">
      <alignment vertical="center" wrapText="1"/>
    </xf>
    <xf numFmtId="0" fontId="9" fillId="0" borderId="18" xfId="0" applyFont="1" applyFill="1" applyBorder="1" applyAlignment="1">
      <alignment vertical="center" wrapText="1"/>
    </xf>
    <xf numFmtId="0" fontId="9" fillId="0" borderId="19" xfId="0" applyFont="1" applyFill="1" applyBorder="1" applyAlignment="1">
      <alignment vertical="center" wrapText="1"/>
    </xf>
    <xf numFmtId="0" fontId="9" fillId="2" borderId="18" xfId="0" applyFont="1" applyFill="1" applyBorder="1" applyAlignment="1">
      <alignment vertical="center" wrapText="1"/>
    </xf>
    <xf numFmtId="0" fontId="9" fillId="2" borderId="19" xfId="0" applyFont="1" applyFill="1" applyBorder="1" applyAlignment="1">
      <alignment vertical="center" wrapText="1"/>
    </xf>
    <xf numFmtId="0" fontId="9" fillId="2" borderId="20" xfId="0" applyFont="1" applyFill="1" applyBorder="1" applyAlignment="1">
      <alignment vertical="center" wrapText="1"/>
    </xf>
    <xf numFmtId="0" fontId="18" fillId="9" borderId="7" xfId="1" applyFont="1" applyFill="1" applyBorder="1" applyAlignment="1">
      <alignment vertical="center" wrapText="1"/>
    </xf>
    <xf numFmtId="0" fontId="9" fillId="9" borderId="7" xfId="0" applyFont="1" applyFill="1" applyBorder="1" applyAlignment="1">
      <alignment vertical="center" wrapText="1"/>
    </xf>
    <xf numFmtId="0" fontId="2" fillId="8" borderId="7" xfId="0" applyFont="1" applyFill="1" applyBorder="1"/>
    <xf numFmtId="0" fontId="2" fillId="8" borderId="7" xfId="0" applyFont="1" applyFill="1" applyBorder="1" applyAlignment="1">
      <alignment horizontal="center" vertical="center"/>
    </xf>
    <xf numFmtId="0" fontId="8" fillId="8" borderId="7" xfId="0" applyFont="1" applyFill="1" applyBorder="1" applyAlignment="1">
      <alignment vertical="center" wrapText="1"/>
    </xf>
    <xf numFmtId="0" fontId="18" fillId="8" borderId="7" xfId="1" applyFont="1" applyFill="1" applyBorder="1" applyAlignment="1">
      <alignment vertical="center" wrapText="1"/>
    </xf>
    <xf numFmtId="0" fontId="9" fillId="8" borderId="7" xfId="0" applyFont="1" applyFill="1" applyBorder="1" applyAlignment="1">
      <alignment vertical="center" wrapText="1"/>
    </xf>
    <xf numFmtId="0" fontId="18" fillId="2" borderId="19" xfId="1" applyFont="1" applyFill="1" applyBorder="1" applyAlignment="1">
      <alignment vertical="center" wrapText="1"/>
    </xf>
    <xf numFmtId="0" fontId="19" fillId="2" borderId="19" xfId="0" applyFont="1" applyFill="1" applyBorder="1" applyAlignment="1">
      <alignment vertical="center" wrapText="1"/>
    </xf>
    <xf numFmtId="0" fontId="18" fillId="2" borderId="20" xfId="1" applyFont="1" applyFill="1" applyBorder="1" applyAlignment="1">
      <alignment vertical="center" wrapText="1"/>
    </xf>
    <xf numFmtId="0" fontId="9" fillId="8" borderId="18" xfId="0" applyFont="1" applyFill="1" applyBorder="1" applyAlignment="1">
      <alignment vertical="center" wrapText="1"/>
    </xf>
    <xf numFmtId="0" fontId="9" fillId="8" borderId="19" xfId="0" applyFont="1" applyFill="1" applyBorder="1" applyAlignment="1">
      <alignment vertical="center" wrapText="1"/>
    </xf>
    <xf numFmtId="0" fontId="18" fillId="8" borderId="19" xfId="1" applyFont="1" applyFill="1" applyBorder="1" applyAlignment="1">
      <alignment vertical="center" wrapText="1"/>
    </xf>
    <xf numFmtId="0" fontId="18" fillId="8" borderId="20" xfId="1" applyFont="1" applyFill="1" applyBorder="1" applyAlignment="1">
      <alignment vertical="center" wrapText="1"/>
    </xf>
    <xf numFmtId="0" fontId="18" fillId="2" borderId="18" xfId="1" applyFont="1" applyFill="1" applyBorder="1" applyAlignment="1">
      <alignment vertical="center" wrapText="1"/>
    </xf>
    <xf numFmtId="0" fontId="17" fillId="2" borderId="7" xfId="0" applyFont="1" applyFill="1" applyBorder="1" applyAlignment="1">
      <alignment vertical="center" wrapText="1"/>
    </xf>
    <xf numFmtId="0" fontId="17" fillId="2" borderId="19" xfId="0" applyFont="1" applyFill="1" applyBorder="1" applyAlignment="1">
      <alignment vertical="center" wrapText="1"/>
    </xf>
    <xf numFmtId="0" fontId="18" fillId="8" borderId="18" xfId="1" applyFont="1" applyFill="1" applyBorder="1" applyAlignment="1">
      <alignment vertical="center" wrapText="1"/>
    </xf>
    <xf numFmtId="0" fontId="9" fillId="8" borderId="20" xfId="0" applyFont="1" applyFill="1" applyBorder="1" applyAlignment="1">
      <alignment vertical="center" wrapText="1"/>
    </xf>
    <xf numFmtId="0" fontId="9" fillId="2" borderId="7" xfId="0" applyFont="1" applyFill="1" applyBorder="1" applyAlignment="1">
      <alignment vertical="center"/>
    </xf>
    <xf numFmtId="0" fontId="18" fillId="8" borderId="19" xfId="1" applyFont="1" applyFill="1" applyBorder="1" applyAlignment="1">
      <alignment wrapText="1"/>
    </xf>
    <xf numFmtId="0" fontId="17" fillId="2" borderId="18" xfId="0" applyFont="1" applyFill="1" applyBorder="1" applyAlignment="1">
      <alignment vertical="center" wrapText="1"/>
    </xf>
    <xf numFmtId="0" fontId="18" fillId="2" borderId="20" xfId="1" applyFont="1" applyFill="1" applyBorder="1" applyAlignment="1">
      <alignment wrapText="1"/>
    </xf>
    <xf numFmtId="0" fontId="0" fillId="0" borderId="0" xfId="0" applyNumberFormat="1" applyAlignment="1">
      <alignment horizontal="right" vertical="center"/>
    </xf>
    <xf numFmtId="0" fontId="2" fillId="8" borderId="7" xfId="0" applyNumberFormat="1" applyFont="1" applyFill="1" applyBorder="1" applyAlignment="1">
      <alignment horizontal="right" vertical="center"/>
    </xf>
    <xf numFmtId="49" fontId="8" fillId="8" borderId="7" xfId="0" applyNumberFormat="1" applyFont="1" applyFill="1" applyBorder="1" applyAlignment="1">
      <alignment horizontal="center" vertical="center" wrapText="1"/>
    </xf>
    <xf numFmtId="49" fontId="7" fillId="8" borderId="7" xfId="0" applyNumberFormat="1" applyFont="1" applyFill="1" applyBorder="1" applyAlignment="1">
      <alignment horizontal="center" vertical="center"/>
    </xf>
    <xf numFmtId="0" fontId="2" fillId="0" borderId="0" xfId="0" applyFont="1" applyAlignment="1">
      <alignment horizontal="center" vertical="center"/>
    </xf>
    <xf numFmtId="0" fontId="17" fillId="0" borderId="7" xfId="0" applyFont="1" applyFill="1" applyBorder="1" applyAlignment="1">
      <alignment vertical="center" wrapText="1"/>
    </xf>
    <xf numFmtId="0" fontId="15" fillId="2" borderId="7" xfId="1" applyFont="1" applyFill="1" applyBorder="1" applyAlignment="1">
      <alignment vertical="center" wrapText="1"/>
    </xf>
    <xf numFmtId="0" fontId="17" fillId="2" borderId="18" xfId="0" applyFont="1" applyFill="1" applyBorder="1" applyAlignment="1">
      <alignment horizontal="left" vertical="center" wrapText="1"/>
    </xf>
    <xf numFmtId="0" fontId="15" fillId="2" borderId="20" xfId="1" applyFont="1" applyFill="1" applyBorder="1" applyAlignment="1">
      <alignment horizontal="left" vertical="center"/>
    </xf>
    <xf numFmtId="0" fontId="15" fillId="0" borderId="20" xfId="1" applyFont="1" applyFill="1" applyBorder="1" applyAlignment="1">
      <alignment vertical="center" wrapText="1"/>
    </xf>
    <xf numFmtId="0" fontId="8" fillId="0" borderId="7"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18" fillId="9" borderId="20" xfId="1" applyFont="1" applyFill="1" applyBorder="1" applyAlignment="1">
      <alignment vertical="center" wrapText="1"/>
    </xf>
    <xf numFmtId="0" fontId="18" fillId="9" borderId="18" xfId="1" applyFont="1" applyFill="1" applyBorder="1" applyAlignment="1">
      <alignment vertical="center" wrapText="1"/>
    </xf>
    <xf numFmtId="0" fontId="18" fillId="0" borderId="20" xfId="1" applyFont="1" applyFill="1" applyBorder="1" applyAlignment="1">
      <alignment vertical="center" wrapText="1"/>
    </xf>
    <xf numFmtId="0" fontId="22" fillId="0" borderId="7" xfId="0" applyFont="1" applyFill="1" applyBorder="1" applyAlignment="1">
      <alignment vertical="center" wrapText="1"/>
    </xf>
    <xf numFmtId="0" fontId="22" fillId="2" borderId="7" xfId="0" applyFont="1" applyFill="1" applyBorder="1" applyAlignment="1">
      <alignment vertical="center" wrapText="1"/>
    </xf>
    <xf numFmtId="0" fontId="18" fillId="0" borderId="22" xfId="1" applyFont="1" applyFill="1" applyBorder="1" applyAlignment="1">
      <alignment vertical="center" wrapText="1"/>
    </xf>
    <xf numFmtId="0" fontId="7" fillId="0" borderId="7" xfId="0" applyFont="1" applyFill="1" applyBorder="1" applyAlignment="1">
      <alignment horizontal="center" vertical="center"/>
    </xf>
    <xf numFmtId="0" fontId="24" fillId="12" borderId="1" xfId="0" applyFont="1" applyFill="1" applyBorder="1" applyAlignment="1">
      <alignment horizontal="center" vertical="center" wrapText="1"/>
    </xf>
    <xf numFmtId="0" fontId="24" fillId="10" borderId="2" xfId="0" applyFont="1" applyFill="1" applyBorder="1" applyAlignment="1">
      <alignment horizontal="center" vertical="center" wrapText="1"/>
    </xf>
    <xf numFmtId="0" fontId="24" fillId="11" borderId="2" xfId="0" applyFont="1" applyFill="1" applyBorder="1" applyAlignment="1">
      <alignment horizontal="center" vertical="center" wrapText="1"/>
    </xf>
    <xf numFmtId="0" fontId="24" fillId="7" borderId="2" xfId="0" applyFont="1" applyFill="1" applyBorder="1" applyAlignment="1">
      <alignment horizontal="center" vertical="center" wrapText="1"/>
    </xf>
    <xf numFmtId="0" fontId="7" fillId="13" borderId="3" xfId="0" applyFont="1" applyFill="1" applyBorder="1" applyAlignment="1">
      <alignment horizontal="center" vertical="center" wrapText="1"/>
    </xf>
    <xf numFmtId="0" fontId="7" fillId="14" borderId="4" xfId="0" applyFont="1" applyFill="1" applyBorder="1" applyAlignment="1">
      <alignment horizontal="center" vertical="center" wrapText="1"/>
    </xf>
    <xf numFmtId="0" fontId="7" fillId="15" borderId="4" xfId="0" applyFont="1" applyFill="1" applyBorder="1" applyAlignment="1">
      <alignment horizontal="center" vertical="center" wrapText="1"/>
    </xf>
    <xf numFmtId="0" fontId="7" fillId="16" borderId="4" xfId="0" applyFont="1" applyFill="1" applyBorder="1" applyAlignment="1">
      <alignment horizontal="center" vertical="center" wrapText="1"/>
    </xf>
    <xf numFmtId="0" fontId="7" fillId="17" borderId="4" xfId="0" applyFont="1" applyFill="1" applyBorder="1" applyAlignment="1">
      <alignment horizontal="center" vertical="center" wrapText="1"/>
    </xf>
    <xf numFmtId="0" fontId="24" fillId="18" borderId="2" xfId="0" applyFont="1" applyFill="1" applyBorder="1" applyAlignment="1">
      <alignment horizontal="center" vertical="center" wrapText="1"/>
    </xf>
    <xf numFmtId="49" fontId="8" fillId="0" borderId="7" xfId="0" applyNumberFormat="1" applyFont="1" applyFill="1" applyBorder="1" applyAlignment="1">
      <alignment horizontal="center" vertical="center" wrapText="1"/>
    </xf>
    <xf numFmtId="14" fontId="2" fillId="0" borderId="7" xfId="0" applyNumberFormat="1"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164" fontId="2" fillId="0" borderId="7" xfId="0" applyNumberFormat="1" applyFont="1" applyFill="1" applyBorder="1" applyAlignment="1" applyProtection="1">
      <alignment horizontal="left" vertical="center" wrapText="1"/>
      <protection locked="0"/>
    </xf>
    <xf numFmtId="0" fontId="26" fillId="0" borderId="0" xfId="0" applyFont="1"/>
    <xf numFmtId="0" fontId="26" fillId="0" borderId="0" xfId="0" applyFont="1" applyAlignment="1">
      <alignment horizontal="center" vertical="center"/>
    </xf>
    <xf numFmtId="0" fontId="3" fillId="0" borderId="0" xfId="0" applyFont="1"/>
    <xf numFmtId="0" fontId="3" fillId="0" borderId="0" xfId="0" applyFont="1" applyAlignment="1">
      <alignment wrapText="1"/>
    </xf>
    <xf numFmtId="49" fontId="3" fillId="0" borderId="0" xfId="0" applyNumberFormat="1" applyFont="1" applyAlignment="1">
      <alignment horizontal="center" vertical="center"/>
    </xf>
    <xf numFmtId="0" fontId="3" fillId="0" borderId="0" xfId="0" applyFont="1" applyAlignment="1">
      <alignment horizontal="center" vertical="center"/>
    </xf>
    <xf numFmtId="0" fontId="26" fillId="0" borderId="0" xfId="0" applyNumberFormat="1" applyFont="1" applyAlignment="1">
      <alignment horizontal="right" vertical="center"/>
    </xf>
    <xf numFmtId="0" fontId="8" fillId="2" borderId="7" xfId="0" applyFont="1" applyFill="1" applyBorder="1" applyAlignment="1">
      <alignment horizontal="center" vertical="center" wrapText="1"/>
    </xf>
    <xf numFmtId="0" fontId="8" fillId="0" borderId="7" xfId="0" applyFont="1" applyFill="1" applyBorder="1" applyAlignment="1">
      <alignment horizontal="center" vertical="center" wrapText="1"/>
    </xf>
    <xf numFmtId="0" fontId="18" fillId="0" borderId="20" xfId="1" applyFont="1" applyFill="1" applyBorder="1" applyAlignment="1">
      <alignment vertical="center" wrapText="1"/>
    </xf>
    <xf numFmtId="0" fontId="8" fillId="0" borderId="7" xfId="0" applyFont="1" applyFill="1" applyBorder="1" applyAlignment="1">
      <alignment vertical="center" wrapText="1"/>
    </xf>
    <xf numFmtId="0" fontId="8" fillId="2" borderId="7" xfId="0" applyFont="1" applyFill="1" applyBorder="1" applyAlignment="1">
      <alignment horizontal="center" vertical="center" wrapText="1"/>
    </xf>
    <xf numFmtId="0" fontId="18" fillId="2" borderId="20" xfId="1" applyFont="1" applyFill="1" applyBorder="1" applyAlignment="1">
      <alignment vertical="center" wrapText="1"/>
    </xf>
    <xf numFmtId="0" fontId="17" fillId="0" borderId="7" xfId="0" applyFont="1" applyFill="1" applyBorder="1" applyAlignment="1">
      <alignment wrapText="1"/>
    </xf>
    <xf numFmtId="0" fontId="15" fillId="0" borderId="7" xfId="1" applyFont="1" applyFill="1" applyBorder="1" applyAlignment="1">
      <alignment wrapText="1"/>
    </xf>
    <xf numFmtId="0" fontId="17" fillId="2" borderId="7" xfId="0" applyFont="1" applyFill="1" applyBorder="1" applyAlignment="1">
      <alignment wrapText="1"/>
    </xf>
    <xf numFmtId="0" fontId="15" fillId="2" borderId="7" xfId="1" applyFont="1" applyFill="1" applyBorder="1" applyAlignment="1">
      <alignment wrapText="1"/>
    </xf>
    <xf numFmtId="0" fontId="8" fillId="2" borderId="7" xfId="0" applyFont="1" applyFill="1" applyBorder="1" applyAlignment="1">
      <alignment horizontal="center" vertical="center" wrapText="1"/>
    </xf>
    <xf numFmtId="0" fontId="8" fillId="0" borderId="7" xfId="0" applyFont="1" applyFill="1" applyBorder="1" applyAlignment="1">
      <alignment horizontal="center" vertical="center" wrapText="1"/>
    </xf>
    <xf numFmtId="0" fontId="8" fillId="0" borderId="7" xfId="0" applyFont="1" applyFill="1" applyBorder="1" applyAlignment="1">
      <alignment vertical="center" wrapText="1"/>
    </xf>
    <xf numFmtId="0" fontId="18" fillId="2" borderId="18" xfId="1" applyFont="1" applyFill="1" applyBorder="1" applyAlignment="1">
      <alignment vertical="center" wrapText="1"/>
    </xf>
    <xf numFmtId="0" fontId="8" fillId="0" borderId="7" xfId="0" applyFont="1" applyBorder="1" applyAlignment="1">
      <alignment horizontal="center" vertical="center" wrapText="1"/>
    </xf>
    <xf numFmtId="0" fontId="7" fillId="9" borderId="7" xfId="0" applyFont="1" applyFill="1" applyBorder="1" applyAlignment="1">
      <alignment vertical="center" wrapText="1"/>
    </xf>
    <xf numFmtId="0" fontId="8" fillId="2" borderId="7" xfId="0" applyFont="1" applyFill="1" applyBorder="1" applyAlignment="1">
      <alignment horizontal="left" vertical="center" wrapText="1"/>
    </xf>
    <xf numFmtId="49" fontId="8" fillId="2" borderId="7" xfId="0" applyNumberFormat="1" applyFont="1" applyFill="1" applyBorder="1" applyAlignment="1">
      <alignment horizontal="center" vertical="center" wrapText="1"/>
    </xf>
    <xf numFmtId="0" fontId="7" fillId="2" borderId="7" xfId="0" applyFont="1" applyFill="1" applyBorder="1" applyAlignment="1">
      <alignment vertical="center" wrapText="1"/>
    </xf>
    <xf numFmtId="0" fontId="8" fillId="2" borderId="7" xfId="0" applyFont="1" applyFill="1" applyBorder="1" applyAlignment="1">
      <alignment vertical="center" wrapText="1"/>
    </xf>
    <xf numFmtId="0" fontId="0" fillId="11" borderId="7" xfId="0" applyFill="1" applyBorder="1" applyAlignment="1">
      <alignment horizontal="center" vertical="center"/>
    </xf>
    <xf numFmtId="0" fontId="0" fillId="22" borderId="7" xfId="0" applyFill="1" applyBorder="1" applyAlignment="1">
      <alignment horizontal="center" vertical="center"/>
    </xf>
    <xf numFmtId="0" fontId="8" fillId="2" borderId="7" xfId="0" applyFont="1" applyFill="1" applyBorder="1" applyAlignment="1">
      <alignment horizontal="center" vertical="center" wrapText="1"/>
    </xf>
    <xf numFmtId="0" fontId="8" fillId="0" borderId="7" xfId="0" applyFont="1" applyFill="1" applyBorder="1" applyAlignment="1">
      <alignment horizontal="center" vertical="center" wrapText="1"/>
    </xf>
    <xf numFmtId="0" fontId="8" fillId="0" borderId="7" xfId="0" applyFont="1" applyFill="1" applyBorder="1" applyAlignment="1">
      <alignment vertical="center" wrapText="1"/>
    </xf>
    <xf numFmtId="0" fontId="0" fillId="0" borderId="21" xfId="0" applyBorder="1" applyAlignment="1">
      <alignment horizontal="center" vertical="center"/>
    </xf>
    <xf numFmtId="0" fontId="8" fillId="2" borderId="18" xfId="0" applyFont="1" applyFill="1" applyBorder="1" applyAlignment="1">
      <alignment vertical="center" wrapText="1"/>
    </xf>
    <xf numFmtId="0" fontId="8" fillId="2" borderId="18"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8" fillId="0" borderId="7" xfId="0" applyFont="1" applyFill="1" applyBorder="1" applyAlignment="1">
      <alignment horizontal="center" vertical="center" wrapText="1"/>
    </xf>
    <xf numFmtId="0" fontId="8" fillId="0" borderId="7" xfId="0" applyFont="1" applyFill="1" applyBorder="1" applyAlignment="1">
      <alignment vertical="center" wrapText="1"/>
    </xf>
    <xf numFmtId="0" fontId="15" fillId="0" borderId="7" xfId="1" applyFont="1" applyFill="1" applyBorder="1" applyAlignment="1">
      <alignment vertical="center" wrapText="1"/>
    </xf>
    <xf numFmtId="0" fontId="18" fillId="0" borderId="18" xfId="1" applyFont="1" applyFill="1" applyBorder="1" applyAlignment="1">
      <alignment vertical="center" wrapText="1"/>
    </xf>
    <xf numFmtId="0" fontId="18" fillId="0" borderId="20" xfId="1" applyFont="1" applyFill="1" applyBorder="1" applyAlignment="1">
      <alignment vertical="center" wrapText="1"/>
    </xf>
    <xf numFmtId="0" fontId="0" fillId="16" borderId="7" xfId="0" applyFill="1" applyBorder="1" applyAlignment="1">
      <alignment horizontal="center" vertical="center"/>
    </xf>
    <xf numFmtId="0" fontId="0" fillId="23" borderId="7" xfId="0" applyFill="1" applyBorder="1" applyAlignment="1">
      <alignment horizontal="center" vertical="center"/>
    </xf>
    <xf numFmtId="0" fontId="0" fillId="24" borderId="7" xfId="0" applyFill="1" applyBorder="1" applyAlignment="1">
      <alignment horizontal="center" vertical="center"/>
    </xf>
    <xf numFmtId="0" fontId="0" fillId="17" borderId="7" xfId="0" applyFill="1" applyBorder="1" applyAlignment="1">
      <alignment horizontal="center" vertical="center"/>
    </xf>
    <xf numFmtId="0" fontId="0" fillId="25" borderId="7" xfId="0" applyFill="1" applyBorder="1" applyAlignment="1">
      <alignment horizontal="center" vertical="center"/>
    </xf>
    <xf numFmtId="0" fontId="0" fillId="5" borderId="7" xfId="0" applyFill="1" applyBorder="1" applyAlignment="1">
      <alignment horizontal="center" vertical="center"/>
    </xf>
    <xf numFmtId="0" fontId="0" fillId="26" borderId="7" xfId="0" applyFill="1" applyBorder="1" applyAlignment="1">
      <alignment horizontal="center" vertical="center"/>
    </xf>
    <xf numFmtId="0" fontId="0" fillId="0" borderId="0" xfId="0" applyProtection="1"/>
    <xf numFmtId="0" fontId="0" fillId="0" borderId="0" xfId="0" applyAlignment="1" applyProtection="1">
      <alignment wrapText="1"/>
    </xf>
    <xf numFmtId="0" fontId="0" fillId="0" borderId="7" xfId="0" applyBorder="1" applyAlignment="1" applyProtection="1">
      <alignment horizontal="left" vertical="center"/>
    </xf>
    <xf numFmtId="0" fontId="0" fillId="0" borderId="0" xfId="0" applyFont="1" applyFill="1" applyBorder="1" applyAlignment="1" applyProtection="1">
      <alignment horizontal="left" vertical="center" wrapText="1"/>
    </xf>
    <xf numFmtId="0" fontId="0" fillId="0" borderId="0" xfId="0" applyFill="1" applyProtection="1"/>
    <xf numFmtId="0" fontId="0" fillId="0" borderId="0" xfId="0" applyFont="1" applyBorder="1" applyAlignment="1" applyProtection="1">
      <alignment horizontal="left" vertical="center" wrapText="1"/>
    </xf>
    <xf numFmtId="0" fontId="0" fillId="8" borderId="0" xfId="0" applyFill="1" applyProtection="1"/>
    <xf numFmtId="0" fontId="25" fillId="0" borderId="7" xfId="0" applyFont="1" applyBorder="1" applyAlignment="1" applyProtection="1">
      <alignment horizontal="center" vertical="center"/>
    </xf>
    <xf numFmtId="0" fontId="1" fillId="0" borderId="0" xfId="0" applyFont="1" applyFill="1" applyBorder="1" applyAlignment="1" applyProtection="1">
      <alignment horizontal="center" vertical="center" textRotation="90" wrapText="1"/>
    </xf>
    <xf numFmtId="164" fontId="2" fillId="0" borderId="0" xfId="0" applyNumberFormat="1" applyFont="1" applyFill="1" applyBorder="1" applyAlignment="1" applyProtection="1">
      <alignment horizontal="left" vertical="center" wrapText="1"/>
    </xf>
    <xf numFmtId="0" fontId="0" fillId="0" borderId="0" xfId="0" applyFill="1" applyBorder="1" applyProtection="1"/>
    <xf numFmtId="0" fontId="1" fillId="0" borderId="0" xfId="0" applyFont="1" applyFill="1" applyBorder="1" applyAlignment="1" applyProtection="1">
      <alignment horizontal="center" vertical="center" textRotation="90"/>
    </xf>
    <xf numFmtId="0" fontId="2" fillId="0" borderId="0" xfId="0" applyFont="1" applyFill="1" applyBorder="1" applyAlignment="1" applyProtection="1">
      <alignment horizontal="left" vertical="center" wrapText="1"/>
    </xf>
    <xf numFmtId="0" fontId="1" fillId="0" borderId="0" xfId="0" applyFont="1" applyProtection="1"/>
    <xf numFmtId="14" fontId="2" fillId="0" borderId="0" xfId="0" applyNumberFormat="1" applyFont="1" applyAlignment="1" applyProtection="1">
      <alignment horizontal="left" vertical="center"/>
    </xf>
    <xf numFmtId="0" fontId="0" fillId="0" borderId="0" xfId="0" applyAlignment="1" applyProtection="1">
      <alignment vertical="center"/>
    </xf>
    <xf numFmtId="0" fontId="2" fillId="20" borderId="7" xfId="0" applyFont="1" applyFill="1" applyBorder="1" applyAlignment="1" applyProtection="1">
      <alignment horizontal="center" vertical="center" textRotation="90"/>
    </xf>
    <xf numFmtId="0" fontId="2" fillId="0" borderId="7" xfId="0" applyFont="1" applyBorder="1" applyAlignment="1" applyProtection="1">
      <alignment horizontal="left" vertical="center"/>
      <protection locked="0"/>
    </xf>
    <xf numFmtId="0" fontId="11" fillId="0" borderId="7" xfId="0" applyFont="1" applyBorder="1" applyAlignment="1" applyProtection="1">
      <alignment horizontal="center" vertical="center"/>
      <protection locked="0"/>
    </xf>
    <xf numFmtId="0" fontId="11" fillId="2" borderId="7" xfId="0" applyFont="1" applyFill="1" applyBorder="1" applyAlignment="1" applyProtection="1">
      <alignment horizontal="center" vertical="center"/>
      <protection locked="0"/>
    </xf>
    <xf numFmtId="0" fontId="12" fillId="2" borderId="7" xfId="0" applyFont="1" applyFill="1" applyBorder="1" applyAlignment="1" applyProtection="1">
      <alignment horizontal="center" vertical="center"/>
      <protection locked="0"/>
    </xf>
    <xf numFmtId="0" fontId="11" fillId="0" borderId="7" xfId="0" applyFont="1" applyFill="1" applyBorder="1" applyAlignment="1" applyProtection="1">
      <alignment horizontal="center" vertical="center"/>
      <protection locked="0"/>
    </xf>
    <xf numFmtId="0" fontId="12" fillId="0" borderId="7" xfId="0" applyFont="1" applyFill="1" applyBorder="1" applyAlignment="1" applyProtection="1">
      <alignment horizontal="center" vertical="center"/>
      <protection locked="0"/>
    </xf>
    <xf numFmtId="0" fontId="12" fillId="0" borderId="7" xfId="0" applyFont="1" applyBorder="1" applyAlignment="1" applyProtection="1">
      <alignment horizontal="center" vertical="center"/>
      <protection locked="0"/>
    </xf>
    <xf numFmtId="0" fontId="12" fillId="2" borderId="8" xfId="0" applyFont="1" applyFill="1" applyBorder="1" applyAlignment="1" applyProtection="1">
      <alignment horizontal="center" vertical="center"/>
      <protection locked="0"/>
    </xf>
    <xf numFmtId="0" fontId="8" fillId="0" borderId="7" xfId="0" applyFont="1" applyFill="1" applyBorder="1" applyAlignment="1">
      <alignment horizontal="left" vertical="center" wrapText="1"/>
    </xf>
    <xf numFmtId="0" fontId="18" fillId="0" borderId="23" xfId="1" applyFont="1" applyFill="1" applyBorder="1" applyAlignment="1">
      <alignment vertical="center" wrapText="1"/>
    </xf>
    <xf numFmtId="0" fontId="18" fillId="0" borderId="24" xfId="1" applyFont="1" applyFill="1" applyBorder="1" applyAlignment="1">
      <alignment vertical="center" wrapText="1"/>
    </xf>
    <xf numFmtId="0" fontId="18" fillId="0" borderId="25" xfId="1" applyFont="1" applyFill="1" applyBorder="1" applyAlignment="1">
      <alignment vertical="center" wrapText="1"/>
    </xf>
    <xf numFmtId="0" fontId="9" fillId="0" borderId="12" xfId="0" applyFont="1" applyFill="1" applyBorder="1" applyAlignment="1">
      <alignment vertical="center" wrapText="1"/>
    </xf>
    <xf numFmtId="0" fontId="9" fillId="0" borderId="17" xfId="0" applyFont="1" applyFill="1" applyBorder="1" applyAlignment="1">
      <alignment vertical="center" wrapText="1"/>
    </xf>
    <xf numFmtId="0" fontId="9" fillId="0" borderId="14" xfId="0" applyFont="1" applyFill="1" applyBorder="1" applyAlignment="1">
      <alignment vertical="center" wrapText="1"/>
    </xf>
    <xf numFmtId="0" fontId="17" fillId="2" borderId="13" xfId="0" applyFont="1" applyFill="1" applyBorder="1" applyAlignment="1">
      <alignment vertical="center" wrapText="1"/>
    </xf>
    <xf numFmtId="0" fontId="9" fillId="2" borderId="13" xfId="0" applyFont="1" applyFill="1" applyBorder="1" applyAlignment="1">
      <alignment vertical="center" wrapText="1"/>
    </xf>
    <xf numFmtId="0" fontId="9" fillId="0" borderId="13" xfId="0" applyFont="1" applyFill="1" applyBorder="1" applyAlignment="1">
      <alignment vertical="center" wrapText="1"/>
    </xf>
    <xf numFmtId="0" fontId="9" fillId="0" borderId="15" xfId="0" applyFont="1" applyFill="1" applyBorder="1" applyAlignment="1">
      <alignment vertical="center" wrapText="1"/>
    </xf>
    <xf numFmtId="0" fontId="9" fillId="2" borderId="14" xfId="0" applyFont="1" applyFill="1" applyBorder="1" applyAlignment="1">
      <alignment vertical="center" wrapText="1"/>
    </xf>
    <xf numFmtId="0" fontId="17" fillId="2" borderId="15" xfId="0" applyFont="1" applyFill="1" applyBorder="1" applyAlignment="1">
      <alignment vertical="center" wrapText="1"/>
    </xf>
    <xf numFmtId="0" fontId="9" fillId="9" borderId="18" xfId="0" applyFont="1" applyFill="1" applyBorder="1" applyAlignment="1">
      <alignment vertical="center" wrapText="1"/>
    </xf>
    <xf numFmtId="0" fontId="9" fillId="9" borderId="19" xfId="0" applyFont="1" applyFill="1" applyBorder="1" applyAlignment="1">
      <alignment vertical="center" wrapText="1"/>
    </xf>
    <xf numFmtId="0" fontId="9" fillId="9" borderId="20" xfId="0" applyFont="1" applyFill="1" applyBorder="1" applyAlignment="1">
      <alignment vertical="center" wrapText="1"/>
    </xf>
    <xf numFmtId="0" fontId="15" fillId="9" borderId="7" xfId="1" applyFont="1" applyFill="1" applyBorder="1" applyAlignment="1">
      <alignment vertical="center" wrapText="1"/>
    </xf>
    <xf numFmtId="0" fontId="8" fillId="2" borderId="18" xfId="0" applyFont="1" applyFill="1" applyBorder="1" applyAlignment="1">
      <alignment vertical="center" wrapText="1"/>
    </xf>
    <xf numFmtId="0" fontId="18" fillId="0" borderId="18" xfId="1" applyFont="1" applyFill="1" applyBorder="1" applyAlignment="1">
      <alignment vertical="center" wrapText="1"/>
    </xf>
    <xf numFmtId="0" fontId="18" fillId="0" borderId="20" xfId="1" applyFont="1" applyFill="1" applyBorder="1" applyAlignment="1">
      <alignment vertical="center" wrapText="1"/>
    </xf>
    <xf numFmtId="0" fontId="30" fillId="3" borderId="7" xfId="0" applyFont="1" applyFill="1" applyBorder="1" applyAlignment="1" applyProtection="1">
      <alignment horizontal="center" vertical="center" wrapText="1"/>
    </xf>
    <xf numFmtId="0" fontId="29" fillId="21" borderId="7" xfId="0" applyFont="1" applyFill="1" applyBorder="1" applyAlignment="1" applyProtection="1">
      <alignment horizontal="center" vertical="center" wrapText="1"/>
    </xf>
    <xf numFmtId="0" fontId="4" fillId="0" borderId="0" xfId="0" applyFont="1" applyAlignment="1">
      <alignment horizontal="left" vertical="top" wrapText="1"/>
    </xf>
    <xf numFmtId="0" fontId="4" fillId="0" borderId="7" xfId="0" applyFont="1" applyBorder="1" applyAlignment="1" applyProtection="1">
      <alignment horizontal="left" vertical="top" wrapText="1"/>
      <protection locked="0"/>
    </xf>
    <xf numFmtId="0" fontId="4" fillId="2" borderId="7" xfId="0" applyFont="1" applyFill="1" applyBorder="1" applyAlignment="1" applyProtection="1">
      <alignment horizontal="left" vertical="top" wrapText="1"/>
      <protection locked="0"/>
    </xf>
    <xf numFmtId="0" fontId="4" fillId="8" borderId="7" xfId="0" applyFont="1" applyFill="1" applyBorder="1" applyAlignment="1" applyProtection="1">
      <alignment horizontal="left" vertical="top" wrapText="1"/>
      <protection locked="0"/>
    </xf>
    <xf numFmtId="0" fontId="4" fillId="0" borderId="7" xfId="0" applyFont="1" applyFill="1" applyBorder="1" applyAlignment="1" applyProtection="1">
      <alignment horizontal="left" vertical="top" wrapText="1"/>
      <protection locked="0"/>
    </xf>
    <xf numFmtId="0" fontId="4" fillId="2" borderId="8" xfId="0" applyFont="1" applyFill="1" applyBorder="1" applyAlignment="1" applyProtection="1">
      <alignment horizontal="left" vertical="top" wrapText="1"/>
      <protection locked="0"/>
    </xf>
    <xf numFmtId="0" fontId="4" fillId="2" borderId="9" xfId="0" applyFont="1" applyFill="1" applyBorder="1" applyAlignment="1" applyProtection="1">
      <alignment horizontal="left" vertical="top" wrapText="1"/>
      <protection locked="0"/>
    </xf>
    <xf numFmtId="0" fontId="4" fillId="2" borderId="7" xfId="0" applyFont="1" applyFill="1" applyBorder="1" applyAlignment="1" applyProtection="1">
      <alignment wrapText="1"/>
      <protection locked="0"/>
    </xf>
    <xf numFmtId="0" fontId="4" fillId="0" borderId="7" xfId="0" applyFont="1" applyBorder="1" applyAlignment="1" applyProtection="1">
      <alignment wrapText="1"/>
      <protection locked="0"/>
    </xf>
    <xf numFmtId="0" fontId="4" fillId="0" borderId="0" xfId="0" applyFont="1" applyAlignment="1">
      <alignment horizontal="left" vertical="top"/>
    </xf>
    <xf numFmtId="0" fontId="3" fillId="0" borderId="0" xfId="0" applyFont="1" applyAlignment="1">
      <alignment horizontal="center"/>
    </xf>
    <xf numFmtId="0" fontId="4" fillId="0" borderId="0" xfId="0" applyFont="1" applyAlignment="1">
      <alignment horizontal="left" vertical="top" wrapText="1"/>
    </xf>
    <xf numFmtId="0" fontId="23" fillId="10" borderId="0" xfId="0" applyFont="1" applyFill="1" applyAlignment="1">
      <alignment horizontal="center" vertical="center" wrapText="1"/>
    </xf>
    <xf numFmtId="0" fontId="1" fillId="10" borderId="0" xfId="0" applyFont="1" applyFill="1" applyAlignment="1">
      <alignment horizontal="center" vertical="center" wrapText="1"/>
    </xf>
    <xf numFmtId="0" fontId="10" fillId="0" borderId="0" xfId="1" applyAlignment="1">
      <alignment horizontal="center" vertical="top"/>
    </xf>
    <xf numFmtId="0" fontId="10" fillId="0" borderId="0" xfId="1" applyAlignment="1">
      <alignment horizontal="left" vertical="top"/>
    </xf>
    <xf numFmtId="0" fontId="7" fillId="2" borderId="5" xfId="0" applyFont="1" applyFill="1" applyBorder="1" applyAlignment="1" applyProtection="1">
      <alignment horizontal="left" vertical="center" wrapText="1"/>
    </xf>
    <xf numFmtId="0" fontId="7" fillId="2" borderId="6" xfId="0" applyFont="1" applyFill="1" applyBorder="1" applyAlignment="1" applyProtection="1">
      <alignment horizontal="left" vertical="center" wrapText="1"/>
    </xf>
    <xf numFmtId="0" fontId="7" fillId="2" borderId="21" xfId="0" applyFont="1" applyFill="1" applyBorder="1" applyAlignment="1" applyProtection="1">
      <alignment horizontal="center" vertical="center" wrapText="1"/>
    </xf>
    <xf numFmtId="0" fontId="7" fillId="2" borderId="0" xfId="0" applyFont="1" applyFill="1" applyBorder="1" applyAlignment="1" applyProtection="1">
      <alignment horizontal="center" vertical="center" wrapText="1"/>
    </xf>
    <xf numFmtId="0" fontId="25" fillId="0" borderId="7" xfId="0" applyFont="1" applyBorder="1" applyAlignment="1" applyProtection="1">
      <alignment horizontal="center" vertical="center"/>
    </xf>
    <xf numFmtId="0" fontId="1" fillId="19" borderId="7" xfId="0" applyFont="1" applyFill="1" applyBorder="1" applyAlignment="1" applyProtection="1">
      <alignment horizontal="center" vertical="center" textRotation="90"/>
    </xf>
    <xf numFmtId="0" fontId="2" fillId="0" borderId="7" xfId="0" applyFont="1" applyBorder="1" applyAlignment="1" applyProtection="1">
      <alignment horizontal="center" vertical="center" textRotation="90" wrapText="1"/>
    </xf>
    <xf numFmtId="0" fontId="1" fillId="5" borderId="7" xfId="0" applyFont="1" applyFill="1" applyBorder="1" applyAlignment="1" applyProtection="1">
      <alignment horizontal="center" vertical="center" textRotation="90"/>
    </xf>
    <xf numFmtId="0" fontId="1" fillId="4" borderId="7" xfId="0" applyFont="1" applyFill="1" applyBorder="1" applyAlignment="1" applyProtection="1">
      <alignment horizontal="center" vertical="center" textRotation="90" wrapText="1"/>
    </xf>
    <xf numFmtId="0" fontId="1" fillId="6" borderId="7" xfId="0" applyFont="1" applyFill="1" applyBorder="1" applyAlignment="1" applyProtection="1">
      <alignment horizontal="center" vertical="center" textRotation="90"/>
    </xf>
    <xf numFmtId="0" fontId="2" fillId="0" borderId="7" xfId="0" applyFont="1" applyBorder="1" applyAlignment="1" applyProtection="1">
      <alignment horizontal="center" vertical="center" textRotation="90"/>
    </xf>
    <xf numFmtId="14" fontId="27" fillId="3" borderId="8" xfId="0" applyNumberFormat="1" applyFont="1" applyFill="1" applyBorder="1" applyAlignment="1" applyProtection="1">
      <alignment horizontal="center" vertical="center" wrapText="1"/>
    </xf>
    <xf numFmtId="14" fontId="27" fillId="3" borderId="10" xfId="0" applyNumberFormat="1" applyFont="1" applyFill="1" applyBorder="1" applyAlignment="1" applyProtection="1">
      <alignment horizontal="center" vertical="center" wrapText="1"/>
    </xf>
    <xf numFmtId="14" fontId="27" fillId="3" borderId="9" xfId="0" applyNumberFormat="1" applyFont="1" applyFill="1" applyBorder="1" applyAlignment="1" applyProtection="1">
      <alignment horizontal="center" vertical="center" wrapText="1"/>
    </xf>
    <xf numFmtId="0" fontId="2" fillId="21" borderId="7" xfId="0" applyFont="1" applyFill="1" applyBorder="1" applyAlignment="1" applyProtection="1">
      <alignment horizontal="center" vertical="center" wrapText="1"/>
    </xf>
    <xf numFmtId="0" fontId="4" fillId="2" borderId="18" xfId="0" applyFont="1" applyFill="1" applyBorder="1" applyAlignment="1" applyProtection="1">
      <alignment horizontal="left" vertical="top" wrapText="1"/>
      <protection locked="0"/>
    </xf>
    <xf numFmtId="0" fontId="4" fillId="2" borderId="20" xfId="0" applyFont="1" applyFill="1" applyBorder="1" applyAlignment="1" applyProtection="1">
      <alignment horizontal="left" vertical="top" wrapText="1"/>
      <protection locked="0"/>
    </xf>
    <xf numFmtId="0" fontId="0" fillId="0" borderId="21" xfId="0" applyBorder="1" applyAlignment="1">
      <alignment horizontal="center" vertical="center"/>
    </xf>
    <xf numFmtId="0" fontId="8" fillId="2" borderId="18" xfId="0" applyFont="1" applyFill="1" applyBorder="1" applyAlignment="1">
      <alignment horizontal="left" vertical="center" wrapText="1"/>
    </xf>
    <xf numFmtId="0" fontId="8" fillId="2" borderId="20" xfId="0" applyFont="1" applyFill="1" applyBorder="1" applyAlignment="1">
      <alignment horizontal="left" vertical="center" wrapText="1"/>
    </xf>
    <xf numFmtId="49" fontId="7" fillId="2" borderId="18" xfId="0" applyNumberFormat="1" applyFont="1" applyFill="1" applyBorder="1" applyAlignment="1">
      <alignment horizontal="center" vertical="center"/>
    </xf>
    <xf numFmtId="49" fontId="7" fillId="2" borderId="20" xfId="0" applyNumberFormat="1" applyFont="1" applyFill="1" applyBorder="1" applyAlignment="1">
      <alignment horizontal="center" vertical="center"/>
    </xf>
    <xf numFmtId="0" fontId="11" fillId="2" borderId="8" xfId="0" applyFont="1" applyFill="1" applyBorder="1" applyAlignment="1" applyProtection="1">
      <alignment horizontal="center" vertical="center"/>
      <protection locked="0"/>
    </xf>
    <xf numFmtId="0" fontId="11" fillId="2" borderId="9" xfId="0" applyFont="1" applyFill="1" applyBorder="1" applyAlignment="1" applyProtection="1">
      <alignment horizontal="center" vertical="center"/>
      <protection locked="0"/>
    </xf>
    <xf numFmtId="0" fontId="4" fillId="0" borderId="8" xfId="0" applyFont="1" applyBorder="1" applyAlignment="1" applyProtection="1">
      <alignment horizontal="left" vertical="top" wrapText="1"/>
      <protection locked="0"/>
    </xf>
    <xf numFmtId="0" fontId="4" fillId="0" borderId="9" xfId="0" applyFont="1" applyBorder="1" applyAlignment="1" applyProtection="1">
      <alignment horizontal="left" vertical="top" wrapText="1"/>
      <protection locked="0"/>
    </xf>
    <xf numFmtId="0" fontId="4" fillId="2" borderId="8" xfId="0" applyFont="1" applyFill="1" applyBorder="1" applyAlignment="1" applyProtection="1">
      <alignment horizontal="left" vertical="top" wrapText="1"/>
      <protection locked="0"/>
    </xf>
    <xf numFmtId="0" fontId="4" fillId="2" borderId="10" xfId="0" applyFont="1" applyFill="1" applyBorder="1" applyAlignment="1" applyProtection="1">
      <alignment horizontal="left" vertical="top" wrapText="1"/>
      <protection locked="0"/>
    </xf>
    <xf numFmtId="0" fontId="4" fillId="2" borderId="9" xfId="0" applyFont="1" applyFill="1" applyBorder="1" applyAlignment="1" applyProtection="1">
      <alignment horizontal="left" vertical="top" wrapText="1"/>
      <protection locked="0"/>
    </xf>
    <xf numFmtId="49" fontId="8" fillId="0" borderId="18" xfId="0" applyNumberFormat="1" applyFont="1" applyBorder="1" applyAlignment="1">
      <alignment horizontal="center" vertical="center" wrapText="1"/>
    </xf>
    <xf numFmtId="49" fontId="8" fillId="0" borderId="20" xfId="0" applyNumberFormat="1" applyFont="1" applyBorder="1" applyAlignment="1">
      <alignment horizontal="center" vertical="center" wrapText="1"/>
    </xf>
    <xf numFmtId="0" fontId="8" fillId="0" borderId="18" xfId="0" applyFont="1" applyFill="1" applyBorder="1" applyAlignment="1">
      <alignment vertical="center" wrapText="1"/>
    </xf>
    <xf numFmtId="0" fontId="8" fillId="0" borderId="20" xfId="0" applyFont="1" applyFill="1" applyBorder="1" applyAlignment="1">
      <alignment vertical="center" wrapText="1"/>
    </xf>
    <xf numFmtId="0" fontId="11" fillId="0" borderId="18" xfId="0" applyFont="1" applyBorder="1" applyAlignment="1" applyProtection="1">
      <alignment horizontal="center" vertical="center"/>
      <protection locked="0"/>
    </xf>
    <xf numFmtId="0" fontId="11" fillId="0" borderId="20" xfId="0" applyFont="1" applyBorder="1" applyAlignment="1" applyProtection="1">
      <alignment horizontal="center" vertical="center"/>
      <protection locked="0"/>
    </xf>
    <xf numFmtId="49" fontId="8" fillId="2" borderId="18" xfId="0" applyNumberFormat="1" applyFont="1" applyFill="1" applyBorder="1" applyAlignment="1">
      <alignment horizontal="center" vertical="center" wrapText="1"/>
    </xf>
    <xf numFmtId="49" fontId="8" fillId="2" borderId="19" xfId="0" applyNumberFormat="1" applyFont="1" applyFill="1" applyBorder="1" applyAlignment="1">
      <alignment horizontal="center" vertical="center" wrapText="1"/>
    </xf>
    <xf numFmtId="49" fontId="8" fillId="2" borderId="20" xfId="0" applyNumberFormat="1" applyFont="1" applyFill="1" applyBorder="1" applyAlignment="1">
      <alignment horizontal="center" vertical="center" wrapText="1"/>
    </xf>
    <xf numFmtId="0" fontId="8" fillId="2" borderId="18" xfId="0" applyFont="1" applyFill="1" applyBorder="1" applyAlignment="1">
      <alignment vertical="center" wrapText="1"/>
    </xf>
    <xf numFmtId="0" fontId="8" fillId="2" borderId="19" xfId="0" applyFont="1" applyFill="1" applyBorder="1" applyAlignment="1">
      <alignment vertical="center" wrapText="1"/>
    </xf>
    <xf numFmtId="0" fontId="8" fillId="2" borderId="20" xfId="0" applyFont="1" applyFill="1" applyBorder="1" applyAlignment="1">
      <alignment vertical="center" wrapText="1"/>
    </xf>
    <xf numFmtId="0" fontId="11" fillId="2" borderId="18" xfId="0" applyFont="1" applyFill="1" applyBorder="1" applyAlignment="1" applyProtection="1">
      <alignment horizontal="center" vertical="center"/>
      <protection locked="0"/>
    </xf>
    <xf numFmtId="0" fontId="11" fillId="2" borderId="19" xfId="0" applyFont="1" applyFill="1" applyBorder="1" applyAlignment="1" applyProtection="1">
      <alignment horizontal="center" vertical="center"/>
      <protection locked="0"/>
    </xf>
    <xf numFmtId="0" fontId="11" fillId="2" borderId="20" xfId="0" applyFont="1" applyFill="1" applyBorder="1" applyAlignment="1" applyProtection="1">
      <alignment horizontal="center" vertical="center"/>
      <protection locked="0"/>
    </xf>
    <xf numFmtId="0" fontId="11" fillId="0" borderId="8" xfId="0" applyFont="1" applyBorder="1" applyAlignment="1" applyProtection="1">
      <alignment horizontal="center" vertical="center"/>
      <protection locked="0"/>
    </xf>
    <xf numFmtId="0" fontId="11" fillId="0" borderId="10" xfId="0" applyFont="1" applyBorder="1" applyAlignment="1" applyProtection="1">
      <alignment horizontal="center" vertical="center"/>
      <protection locked="0"/>
    </xf>
    <xf numFmtId="0" fontId="11" fillId="0" borderId="9" xfId="0" applyFont="1" applyBorder="1" applyAlignment="1" applyProtection="1">
      <alignment horizontal="center" vertical="center"/>
      <protection locked="0"/>
    </xf>
    <xf numFmtId="0" fontId="4" fillId="0" borderId="10" xfId="0" applyFont="1" applyBorder="1" applyAlignment="1" applyProtection="1">
      <alignment horizontal="left" vertical="top" wrapText="1"/>
      <protection locked="0"/>
    </xf>
    <xf numFmtId="0" fontId="1" fillId="3" borderId="0" xfId="0" applyFont="1" applyFill="1" applyAlignment="1">
      <alignment horizontal="center"/>
    </xf>
    <xf numFmtId="49" fontId="8" fillId="2" borderId="13" xfId="0" applyNumberFormat="1" applyFont="1" applyFill="1" applyBorder="1" applyAlignment="1">
      <alignment horizontal="center" vertical="center" wrapText="1"/>
    </xf>
    <xf numFmtId="49" fontId="8" fillId="2" borderId="15" xfId="0" applyNumberFormat="1" applyFont="1" applyFill="1" applyBorder="1" applyAlignment="1">
      <alignment horizontal="center" vertical="center" wrapText="1"/>
    </xf>
    <xf numFmtId="0" fontId="8" fillId="2" borderId="13" xfId="0" applyFont="1" applyFill="1" applyBorder="1" applyAlignment="1">
      <alignment vertical="center" wrapText="1"/>
    </xf>
    <xf numFmtId="0" fontId="8" fillId="2" borderId="15" xfId="0" applyFont="1" applyFill="1" applyBorder="1" applyAlignment="1">
      <alignment vertical="center" wrapText="1"/>
    </xf>
    <xf numFmtId="49" fontId="8" fillId="0" borderId="19" xfId="0" applyNumberFormat="1" applyFont="1" applyBorder="1" applyAlignment="1">
      <alignment horizontal="center" vertical="center" wrapText="1"/>
    </xf>
    <xf numFmtId="0" fontId="8" fillId="0" borderId="19" xfId="0" applyFont="1" applyFill="1" applyBorder="1" applyAlignment="1">
      <alignment vertical="center" wrapText="1"/>
    </xf>
    <xf numFmtId="49" fontId="8" fillId="0" borderId="8" xfId="0" applyNumberFormat="1" applyFont="1" applyFill="1" applyBorder="1" applyAlignment="1">
      <alignment horizontal="center" vertical="center" wrapText="1"/>
    </xf>
    <xf numFmtId="49" fontId="8" fillId="0" borderId="9" xfId="0" applyNumberFormat="1" applyFont="1" applyFill="1" applyBorder="1" applyAlignment="1">
      <alignment horizontal="center" vertical="center" wrapText="1"/>
    </xf>
    <xf numFmtId="0" fontId="8" fillId="0" borderId="8" xfId="0" applyFont="1" applyFill="1" applyBorder="1" applyAlignment="1">
      <alignment horizontal="center" vertical="center" wrapText="1"/>
    </xf>
    <xf numFmtId="0" fontId="8" fillId="0" borderId="9" xfId="0" applyFont="1" applyFill="1" applyBorder="1" applyAlignment="1">
      <alignment horizontal="center" vertical="center" wrapText="1"/>
    </xf>
    <xf numFmtId="0" fontId="12" fillId="0" borderId="8" xfId="0" applyFont="1" applyFill="1" applyBorder="1" applyAlignment="1" applyProtection="1">
      <alignment horizontal="center" vertical="center"/>
      <protection locked="0"/>
    </xf>
    <xf numFmtId="0" fontId="12" fillId="0" borderId="9" xfId="0" applyFont="1" applyFill="1" applyBorder="1" applyAlignment="1" applyProtection="1">
      <alignment horizontal="center" vertical="center"/>
      <protection locked="0"/>
    </xf>
    <xf numFmtId="0" fontId="4" fillId="0" borderId="8" xfId="0" applyFont="1" applyFill="1" applyBorder="1" applyAlignment="1" applyProtection="1">
      <alignment horizontal="center" vertical="top" wrapText="1"/>
      <protection locked="0"/>
    </xf>
    <xf numFmtId="0" fontId="4" fillId="0" borderId="9" xfId="0" applyFont="1" applyFill="1" applyBorder="1" applyAlignment="1" applyProtection="1">
      <alignment horizontal="center" vertical="top" wrapText="1"/>
      <protection locked="0"/>
    </xf>
    <xf numFmtId="0" fontId="4" fillId="8" borderId="8" xfId="0" applyFont="1" applyFill="1" applyBorder="1" applyAlignment="1" applyProtection="1">
      <alignment horizontal="left" vertical="top" wrapText="1"/>
      <protection locked="0"/>
    </xf>
    <xf numFmtId="0" fontId="4" fillId="8" borderId="10" xfId="0" applyFont="1" applyFill="1" applyBorder="1" applyAlignment="1" applyProtection="1">
      <alignment horizontal="left" vertical="top" wrapText="1"/>
      <protection locked="0"/>
    </xf>
    <xf numFmtId="0" fontId="4" fillId="8" borderId="9" xfId="0" applyFont="1" applyFill="1" applyBorder="1" applyAlignment="1" applyProtection="1">
      <alignment horizontal="left" vertical="top" wrapText="1"/>
      <protection locked="0"/>
    </xf>
    <xf numFmtId="0" fontId="12" fillId="2" borderId="8" xfId="0" applyFont="1" applyFill="1" applyBorder="1" applyAlignment="1" applyProtection="1">
      <alignment horizontal="center" vertical="center"/>
      <protection locked="0"/>
    </xf>
    <xf numFmtId="0" fontId="12" fillId="2" borderId="9" xfId="0" applyFont="1" applyFill="1" applyBorder="1" applyAlignment="1" applyProtection="1">
      <alignment horizontal="center" vertical="center"/>
      <protection locked="0"/>
    </xf>
    <xf numFmtId="0" fontId="12" fillId="0" borderId="10" xfId="0" applyFont="1" applyFill="1" applyBorder="1" applyAlignment="1" applyProtection="1">
      <alignment horizontal="center" vertical="center"/>
      <protection locked="0"/>
    </xf>
    <xf numFmtId="0" fontId="12" fillId="2" borderId="10" xfId="0" applyFont="1" applyFill="1" applyBorder="1" applyAlignment="1" applyProtection="1">
      <alignment horizontal="center" vertical="center"/>
      <protection locked="0"/>
    </xf>
    <xf numFmtId="0" fontId="8" fillId="2" borderId="19" xfId="0" applyFont="1" applyFill="1" applyBorder="1" applyAlignment="1">
      <alignment horizontal="left" vertical="center" wrapText="1"/>
    </xf>
    <xf numFmtId="49" fontId="8" fillId="8" borderId="18" xfId="0" applyNumberFormat="1" applyFont="1" applyFill="1" applyBorder="1" applyAlignment="1">
      <alignment horizontal="center" vertical="center" wrapText="1"/>
    </xf>
    <xf numFmtId="49" fontId="8" fillId="8" borderId="19" xfId="0" applyNumberFormat="1" applyFont="1" applyFill="1" applyBorder="1" applyAlignment="1">
      <alignment horizontal="center" vertical="center" wrapText="1"/>
    </xf>
    <xf numFmtId="49" fontId="8" fillId="8" borderId="20" xfId="0" applyNumberFormat="1" applyFont="1" applyFill="1" applyBorder="1" applyAlignment="1">
      <alignment horizontal="center" vertical="center" wrapText="1"/>
    </xf>
    <xf numFmtId="0" fontId="8" fillId="8" borderId="18" xfId="0" applyFont="1" applyFill="1" applyBorder="1" applyAlignment="1">
      <alignment vertical="center" wrapText="1"/>
    </xf>
    <xf numFmtId="0" fontId="8" fillId="8" borderId="19" xfId="0" applyFont="1" applyFill="1" applyBorder="1" applyAlignment="1">
      <alignment vertical="center" wrapText="1"/>
    </xf>
    <xf numFmtId="0" fontId="8" fillId="8" borderId="20" xfId="0" applyFont="1" applyFill="1" applyBorder="1" applyAlignment="1">
      <alignment vertical="center" wrapText="1"/>
    </xf>
    <xf numFmtId="0" fontId="8" fillId="2" borderId="18" xfId="0" applyFont="1" applyFill="1" applyBorder="1" applyAlignment="1">
      <alignment horizontal="center" vertical="center" wrapText="1"/>
    </xf>
    <xf numFmtId="0" fontId="8" fillId="2" borderId="20" xfId="0" applyFont="1" applyFill="1" applyBorder="1" applyAlignment="1">
      <alignment horizontal="center" vertical="center" wrapText="1"/>
    </xf>
    <xf numFmtId="0" fontId="7" fillId="2" borderId="18" xfId="0" applyFont="1" applyFill="1" applyBorder="1" applyAlignment="1">
      <alignment vertical="center" wrapText="1"/>
    </xf>
    <xf numFmtId="0" fontId="7" fillId="2" borderId="20" xfId="0" applyFont="1" applyFill="1" applyBorder="1" applyAlignment="1">
      <alignment vertical="center" wrapText="1"/>
    </xf>
    <xf numFmtId="0" fontId="8" fillId="0" borderId="7" xfId="0" applyFont="1" applyFill="1" applyBorder="1" applyAlignment="1">
      <alignment horizontal="center" vertical="center" wrapText="1"/>
    </xf>
    <xf numFmtId="0" fontId="8" fillId="0" borderId="7" xfId="0" applyFont="1" applyFill="1" applyBorder="1" applyAlignment="1">
      <alignment horizontal="left" vertical="center" wrapText="1"/>
    </xf>
    <xf numFmtId="0" fontId="15" fillId="0" borderId="7" xfId="1" applyFont="1" applyFill="1" applyBorder="1" applyAlignment="1">
      <alignment vertical="center" wrapText="1"/>
    </xf>
    <xf numFmtId="0" fontId="4" fillId="0" borderId="8" xfId="0" applyFont="1" applyFill="1" applyBorder="1" applyAlignment="1" applyProtection="1">
      <alignment horizontal="left" vertical="top" wrapText="1"/>
      <protection locked="0"/>
    </xf>
    <xf numFmtId="0" fontId="4" fillId="0" borderId="10" xfId="0" applyFont="1" applyFill="1" applyBorder="1" applyAlignment="1" applyProtection="1">
      <alignment horizontal="left" vertical="top" wrapText="1"/>
      <protection locked="0"/>
    </xf>
    <xf numFmtId="0" fontId="4" fillId="0" borderId="9" xfId="0" applyFont="1" applyFill="1" applyBorder="1" applyAlignment="1" applyProtection="1">
      <alignment horizontal="left" vertical="top" wrapText="1"/>
      <protection locked="0"/>
    </xf>
    <xf numFmtId="0" fontId="8" fillId="2" borderId="7" xfId="0" applyFont="1" applyFill="1" applyBorder="1" applyAlignment="1">
      <alignment horizontal="center" vertical="center" wrapText="1"/>
    </xf>
    <xf numFmtId="0" fontId="8" fillId="2" borderId="7" xfId="0" applyFont="1" applyFill="1" applyBorder="1" applyAlignment="1">
      <alignment horizontal="left" vertical="center" wrapText="1"/>
    </xf>
    <xf numFmtId="0" fontId="12" fillId="0" borderId="18" xfId="0" applyFont="1" applyBorder="1" applyAlignment="1" applyProtection="1">
      <alignment horizontal="center" vertical="center"/>
      <protection locked="0"/>
    </xf>
    <xf numFmtId="0" fontId="12" fillId="0" borderId="19" xfId="0" applyFont="1" applyBorder="1" applyAlignment="1" applyProtection="1">
      <alignment horizontal="center" vertical="center"/>
      <protection locked="0"/>
    </xf>
    <xf numFmtId="0" fontId="12" fillId="0" borderId="20" xfId="0" applyFont="1" applyBorder="1" applyAlignment="1" applyProtection="1">
      <alignment horizontal="center" vertical="center"/>
      <protection locked="0"/>
    </xf>
    <xf numFmtId="0" fontId="12" fillId="2" borderId="18" xfId="0" applyFont="1" applyFill="1" applyBorder="1" applyAlignment="1" applyProtection="1">
      <alignment horizontal="center" vertical="center"/>
      <protection locked="0"/>
    </xf>
    <xf numFmtId="0" fontId="12" fillId="2" borderId="20" xfId="0" applyFont="1" applyFill="1" applyBorder="1" applyAlignment="1" applyProtection="1">
      <alignment horizontal="center" vertical="center"/>
      <protection locked="0"/>
    </xf>
    <xf numFmtId="0" fontId="12" fillId="0" borderId="18" xfId="0" applyFont="1" applyBorder="1" applyAlignment="1" applyProtection="1">
      <alignment horizontal="center" vertical="center" wrapText="1"/>
      <protection locked="0"/>
    </xf>
    <xf numFmtId="0" fontId="12" fillId="0" borderId="20" xfId="0" applyFont="1" applyBorder="1" applyAlignment="1" applyProtection="1">
      <alignment horizontal="center" vertical="center" wrapText="1"/>
      <protection locked="0"/>
    </xf>
    <xf numFmtId="0" fontId="12" fillId="0" borderId="19" xfId="0" applyFont="1" applyBorder="1" applyAlignment="1" applyProtection="1">
      <alignment horizontal="center" vertical="center" wrapText="1"/>
      <protection locked="0"/>
    </xf>
    <xf numFmtId="0" fontId="12" fillId="2" borderId="19" xfId="0" applyFont="1" applyFill="1" applyBorder="1" applyAlignment="1" applyProtection="1">
      <alignment horizontal="center" vertical="center"/>
      <protection locked="0"/>
    </xf>
    <xf numFmtId="0" fontId="8" fillId="0" borderId="18" xfId="0" applyFont="1" applyFill="1" applyBorder="1" applyAlignment="1">
      <alignment horizontal="center" vertical="center" wrapText="1"/>
    </xf>
    <xf numFmtId="0" fontId="8" fillId="0" borderId="20" xfId="0" applyFont="1" applyFill="1" applyBorder="1" applyAlignment="1">
      <alignment horizontal="center" vertical="center" wrapText="1"/>
    </xf>
    <xf numFmtId="0" fontId="22" fillId="0" borderId="18" xfId="0" applyFont="1" applyFill="1" applyBorder="1" applyAlignment="1">
      <alignment vertical="center" wrapText="1"/>
    </xf>
    <xf numFmtId="0" fontId="22" fillId="0" borderId="20" xfId="0" applyFont="1" applyFill="1" applyBorder="1" applyAlignment="1">
      <alignment vertical="center" wrapText="1"/>
    </xf>
    <xf numFmtId="0" fontId="18" fillId="0" borderId="18" xfId="1" applyFont="1" applyFill="1" applyBorder="1" applyAlignment="1">
      <alignment vertical="center" wrapText="1"/>
    </xf>
    <xf numFmtId="0" fontId="18" fillId="0" borderId="20" xfId="1" applyFont="1" applyFill="1" applyBorder="1" applyAlignment="1">
      <alignment vertical="center" wrapText="1"/>
    </xf>
    <xf numFmtId="0" fontId="22" fillId="2" borderId="18" xfId="0" applyFont="1" applyFill="1" applyBorder="1" applyAlignment="1">
      <alignment vertical="center" wrapText="1"/>
    </xf>
    <xf numFmtId="0" fontId="22" fillId="2" borderId="20" xfId="0" applyFont="1" applyFill="1" applyBorder="1" applyAlignment="1">
      <alignment vertical="center" wrapText="1"/>
    </xf>
    <xf numFmtId="0" fontId="8" fillId="0" borderId="19" xfId="0" applyFont="1" applyFill="1" applyBorder="1" applyAlignment="1">
      <alignment horizontal="center" vertical="center" wrapText="1"/>
    </xf>
    <xf numFmtId="0" fontId="22" fillId="0" borderId="19" xfId="0" applyFont="1" applyFill="1" applyBorder="1" applyAlignment="1">
      <alignment vertical="center" wrapText="1"/>
    </xf>
    <xf numFmtId="0" fontId="8" fillId="2" borderId="19" xfId="0" applyFont="1" applyFill="1" applyBorder="1" applyAlignment="1">
      <alignment horizontal="center" vertical="center" wrapText="1"/>
    </xf>
    <xf numFmtId="0" fontId="22" fillId="2" borderId="19" xfId="0" applyFont="1" applyFill="1" applyBorder="1" applyAlignment="1">
      <alignment vertical="center" wrapText="1"/>
    </xf>
    <xf numFmtId="0" fontId="12" fillId="0" borderId="8" xfId="0" applyFont="1" applyBorder="1" applyAlignment="1" applyProtection="1">
      <alignment horizontal="center" vertical="center"/>
      <protection locked="0"/>
    </xf>
    <xf numFmtId="0" fontId="12" fillId="0" borderId="10" xfId="0" applyFont="1" applyBorder="1" applyAlignment="1" applyProtection="1">
      <alignment horizontal="center" vertical="center"/>
      <protection locked="0"/>
    </xf>
    <xf numFmtId="0" fontId="12" fillId="0" borderId="9" xfId="0" applyFont="1" applyBorder="1" applyAlignment="1" applyProtection="1">
      <alignment horizontal="center" vertical="center"/>
      <protection locked="0"/>
    </xf>
    <xf numFmtId="0" fontId="8" fillId="0" borderId="22" xfId="0" applyFont="1" applyFill="1" applyBorder="1" applyAlignment="1">
      <alignment horizontal="center" vertical="center" wrapText="1"/>
    </xf>
    <xf numFmtId="0" fontId="8" fillId="0" borderId="22" xfId="0" applyFont="1" applyFill="1" applyBorder="1" applyAlignment="1">
      <alignment vertical="center" wrapText="1"/>
    </xf>
    <xf numFmtId="0" fontId="11" fillId="0" borderId="19" xfId="0" applyFont="1" applyBorder="1" applyAlignment="1" applyProtection="1">
      <alignment horizontal="center" vertical="center"/>
      <protection locked="0"/>
    </xf>
    <xf numFmtId="0" fontId="0" fillId="0" borderId="0" xfId="0" applyAlignment="1">
      <alignment horizontal="center"/>
    </xf>
    <xf numFmtId="0" fontId="8" fillId="2" borderId="8" xfId="0" applyFont="1" applyFill="1" applyBorder="1" applyAlignment="1">
      <alignment horizontal="center" vertical="center" wrapText="1"/>
    </xf>
    <xf numFmtId="0" fontId="7" fillId="9" borderId="7" xfId="0" applyFont="1" applyFill="1" applyBorder="1" applyAlignment="1">
      <alignment vertical="center" wrapText="1"/>
    </xf>
    <xf numFmtId="0" fontId="7" fillId="9" borderId="8" xfId="0" applyFont="1" applyFill="1" applyBorder="1" applyAlignment="1">
      <alignment vertical="center" wrapText="1"/>
    </xf>
    <xf numFmtId="0" fontId="11" fillId="2" borderId="7" xfId="0" applyFont="1" applyFill="1" applyBorder="1" applyAlignment="1" applyProtection="1">
      <alignment horizontal="center" vertical="center"/>
      <protection locked="0"/>
    </xf>
    <xf numFmtId="0" fontId="8" fillId="9" borderId="18" xfId="0" applyFont="1" applyFill="1" applyBorder="1" applyAlignment="1">
      <alignment vertical="center" wrapText="1"/>
    </xf>
    <xf numFmtId="0" fontId="8" fillId="9" borderId="20" xfId="0" applyFont="1" applyFill="1" applyBorder="1" applyAlignment="1">
      <alignment vertical="center" wrapText="1"/>
    </xf>
    <xf numFmtId="0" fontId="11" fillId="0" borderId="8" xfId="0" applyFont="1" applyFill="1" applyBorder="1" applyAlignment="1" applyProtection="1">
      <alignment horizontal="center" vertical="center"/>
      <protection locked="0"/>
    </xf>
    <xf numFmtId="0" fontId="11" fillId="0" borderId="9" xfId="0" applyFont="1" applyFill="1" applyBorder="1" applyAlignment="1" applyProtection="1">
      <alignment horizontal="center" vertical="center"/>
      <protection locked="0"/>
    </xf>
    <xf numFmtId="49" fontId="8" fillId="2" borderId="17" xfId="0" applyNumberFormat="1" applyFont="1" applyFill="1" applyBorder="1" applyAlignment="1">
      <alignment horizontal="center" vertical="center" wrapText="1"/>
    </xf>
    <xf numFmtId="49" fontId="8" fillId="2" borderId="14" xfId="0" applyNumberFormat="1" applyFont="1" applyFill="1" applyBorder="1" applyAlignment="1">
      <alignment horizontal="center" vertical="center" wrapText="1"/>
    </xf>
    <xf numFmtId="49" fontId="8" fillId="2" borderId="16" xfId="0" applyNumberFormat="1" applyFont="1" applyFill="1" applyBorder="1" applyAlignment="1">
      <alignment horizontal="center" vertical="center" wrapText="1"/>
    </xf>
    <xf numFmtId="0" fontId="8" fillId="2" borderId="17" xfId="0" applyFont="1" applyFill="1" applyBorder="1" applyAlignment="1">
      <alignment vertical="center" wrapText="1"/>
    </xf>
    <xf numFmtId="0" fontId="8" fillId="2" borderId="14" xfId="0" applyFont="1" applyFill="1" applyBorder="1" applyAlignment="1">
      <alignment vertical="center" wrapText="1"/>
    </xf>
    <xf numFmtId="0" fontId="8" fillId="2" borderId="16" xfId="0" applyFont="1" applyFill="1" applyBorder="1" applyAlignment="1">
      <alignment vertical="center" wrapText="1"/>
    </xf>
    <xf numFmtId="49" fontId="8" fillId="0" borderId="17" xfId="0" applyNumberFormat="1" applyFont="1" applyFill="1" applyBorder="1" applyAlignment="1">
      <alignment horizontal="center" vertical="center" wrapText="1"/>
    </xf>
    <xf numFmtId="49" fontId="8" fillId="0" borderId="16" xfId="0" applyNumberFormat="1" applyFont="1" applyFill="1" applyBorder="1" applyAlignment="1">
      <alignment horizontal="center" vertical="center" wrapText="1"/>
    </xf>
    <xf numFmtId="0" fontId="8" fillId="0" borderId="17" xfId="0" applyFont="1" applyFill="1" applyBorder="1" applyAlignment="1">
      <alignment vertical="center" wrapText="1"/>
    </xf>
    <xf numFmtId="0" fontId="8" fillId="0" borderId="16" xfId="0" applyFont="1" applyFill="1" applyBorder="1" applyAlignment="1">
      <alignment vertical="center" wrapText="1"/>
    </xf>
    <xf numFmtId="49" fontId="8" fillId="0" borderId="13" xfId="0" applyNumberFormat="1" applyFont="1" applyFill="1" applyBorder="1" applyAlignment="1">
      <alignment horizontal="center" vertical="center" wrapText="1"/>
    </xf>
    <xf numFmtId="49" fontId="8" fillId="0" borderId="14" xfId="0" applyNumberFormat="1" applyFont="1" applyFill="1" applyBorder="1" applyAlignment="1">
      <alignment horizontal="center" vertical="center" wrapText="1"/>
    </xf>
    <xf numFmtId="49" fontId="8" fillId="0" borderId="15" xfId="0" applyNumberFormat="1" applyFont="1" applyFill="1" applyBorder="1" applyAlignment="1">
      <alignment horizontal="center" vertical="center" wrapText="1"/>
    </xf>
    <xf numFmtId="0" fontId="8" fillId="0" borderId="13" xfId="0" applyFont="1" applyFill="1" applyBorder="1" applyAlignment="1">
      <alignment vertical="center" wrapText="1"/>
    </xf>
    <xf numFmtId="0" fontId="8" fillId="0" borderId="14" xfId="0" applyFont="1" applyFill="1" applyBorder="1" applyAlignment="1">
      <alignment vertical="center" wrapText="1"/>
    </xf>
    <xf numFmtId="0" fontId="8" fillId="0" borderId="15" xfId="0" applyFont="1" applyFill="1" applyBorder="1" applyAlignment="1">
      <alignment vertical="center" wrapText="1"/>
    </xf>
    <xf numFmtId="49" fontId="8" fillId="0" borderId="11" xfId="0" applyNumberFormat="1" applyFont="1" applyFill="1" applyBorder="1" applyAlignment="1">
      <alignment horizontal="center" vertical="center" wrapText="1"/>
    </xf>
    <xf numFmtId="49" fontId="8" fillId="0" borderId="12" xfId="0" applyNumberFormat="1" applyFont="1" applyFill="1" applyBorder="1" applyAlignment="1">
      <alignment horizontal="center" vertical="center" wrapText="1"/>
    </xf>
    <xf numFmtId="0" fontId="8" fillId="0" borderId="11" xfId="0" applyFont="1" applyFill="1" applyBorder="1" applyAlignment="1">
      <alignment vertical="center" wrapText="1"/>
    </xf>
    <xf numFmtId="0" fontId="8" fillId="0" borderId="12" xfId="0" applyFont="1" applyFill="1" applyBorder="1" applyAlignment="1">
      <alignment vertical="center" wrapText="1"/>
    </xf>
    <xf numFmtId="0" fontId="28" fillId="23" borderId="7" xfId="0" applyFont="1" applyFill="1" applyBorder="1" applyAlignment="1">
      <alignment horizontal="center" vertical="center" textRotation="180"/>
    </xf>
    <xf numFmtId="0" fontId="28" fillId="21" borderId="7" xfId="0" applyFont="1" applyFill="1" applyBorder="1" applyAlignment="1">
      <alignment horizontal="center" vertical="center" textRotation="180"/>
    </xf>
    <xf numFmtId="0" fontId="28" fillId="22" borderId="7" xfId="0" applyFont="1" applyFill="1" applyBorder="1" applyAlignment="1">
      <alignment horizontal="center" vertical="center" textRotation="180"/>
    </xf>
    <xf numFmtId="0" fontId="28" fillId="11" borderId="7" xfId="0" applyFont="1" applyFill="1" applyBorder="1" applyAlignment="1">
      <alignment horizontal="center" vertical="center" textRotation="180"/>
    </xf>
    <xf numFmtId="0" fontId="28" fillId="26" borderId="7" xfId="0" applyFont="1" applyFill="1" applyBorder="1" applyAlignment="1">
      <alignment horizontal="center" vertical="center" textRotation="180"/>
    </xf>
    <xf numFmtId="0" fontId="28" fillId="25" borderId="7" xfId="0" applyFont="1" applyFill="1" applyBorder="1" applyAlignment="1">
      <alignment horizontal="center" vertical="center" textRotation="180"/>
    </xf>
    <xf numFmtId="0" fontId="28" fillId="5" borderId="7" xfId="0" applyFont="1" applyFill="1" applyBorder="1" applyAlignment="1">
      <alignment horizontal="center" vertical="center" textRotation="180"/>
    </xf>
    <xf numFmtId="0" fontId="28" fillId="24" borderId="7" xfId="0" applyFont="1" applyFill="1" applyBorder="1" applyAlignment="1">
      <alignment horizontal="center" vertical="center" textRotation="180"/>
    </xf>
    <xf numFmtId="0" fontId="28" fillId="17" borderId="7" xfId="0" applyFont="1" applyFill="1" applyBorder="1" applyAlignment="1">
      <alignment horizontal="center" vertical="center" textRotation="180"/>
    </xf>
  </cellXfs>
  <cellStyles count="2">
    <cellStyle name="Hyperlink" xfId="1" builtinId="8"/>
    <cellStyle name="Normal" xfId="0" builtinId="0"/>
  </cellStyles>
  <dxfs count="126">
    <dxf>
      <font>
        <color theme="0"/>
      </font>
      <fill>
        <patternFill>
          <bgColor rgb="FFFF0000"/>
        </patternFill>
      </fill>
    </dxf>
    <dxf>
      <font>
        <color theme="0"/>
      </font>
      <fill>
        <patternFill>
          <bgColor theme="1"/>
        </patternFill>
      </fill>
    </dxf>
    <dxf>
      <font>
        <color theme="0"/>
      </font>
      <fill>
        <patternFill>
          <bgColor rgb="FFFF0000"/>
        </patternFill>
      </fill>
    </dxf>
    <dxf>
      <font>
        <color theme="0"/>
      </font>
      <fill>
        <patternFill>
          <bgColor theme="5" tint="0.39994506668294322"/>
        </patternFill>
      </fill>
    </dxf>
    <dxf>
      <font>
        <color theme="0"/>
      </font>
      <fill>
        <patternFill>
          <bgColor rgb="FFFFC000"/>
        </patternFill>
      </fill>
    </dxf>
    <dxf>
      <font>
        <color theme="0"/>
      </font>
      <fill>
        <patternFill>
          <bgColor rgb="FF00B050"/>
        </patternFill>
      </fill>
    </dxf>
    <dxf>
      <font>
        <b/>
        <i val="0"/>
        <color theme="9" tint="0.79998168889431442"/>
      </font>
      <fill>
        <patternFill>
          <bgColor rgb="FF00B050"/>
        </patternFill>
      </fill>
    </dxf>
    <dxf>
      <font>
        <b/>
        <i val="0"/>
        <color theme="5" tint="0.79998168889431442"/>
      </font>
      <fill>
        <patternFill>
          <bgColor rgb="FFFF0000"/>
        </patternFill>
      </fill>
    </dxf>
    <dxf>
      <font>
        <color theme="0"/>
      </font>
      <fill>
        <patternFill>
          <bgColor rgb="FFFF0000"/>
        </patternFill>
      </fill>
    </dxf>
    <dxf>
      <font>
        <color theme="0"/>
      </font>
      <fill>
        <patternFill>
          <bgColor theme="1"/>
        </patternFill>
      </fill>
    </dxf>
    <dxf>
      <font>
        <color theme="0"/>
      </font>
      <fill>
        <patternFill>
          <bgColor rgb="FFFF0000"/>
        </patternFill>
      </fill>
    </dxf>
    <dxf>
      <font>
        <color theme="0"/>
      </font>
      <fill>
        <patternFill>
          <bgColor theme="5" tint="0.39994506668294322"/>
        </patternFill>
      </fill>
    </dxf>
    <dxf>
      <font>
        <color theme="0"/>
      </font>
      <fill>
        <patternFill>
          <bgColor rgb="FFFFC000"/>
        </patternFill>
      </fill>
    </dxf>
    <dxf>
      <font>
        <color theme="0"/>
      </font>
      <fill>
        <patternFill>
          <bgColor rgb="FF00B050"/>
        </patternFill>
      </fill>
    </dxf>
    <dxf>
      <font>
        <b/>
        <i val="0"/>
        <color theme="9" tint="0.79998168889431442"/>
      </font>
      <fill>
        <patternFill>
          <bgColor rgb="FF00B050"/>
        </patternFill>
      </fill>
    </dxf>
    <dxf>
      <font>
        <b/>
        <i val="0"/>
        <color theme="5" tint="0.79998168889431442"/>
      </font>
      <fill>
        <patternFill>
          <bgColor rgb="FFFF0000"/>
        </patternFill>
      </fill>
    </dxf>
    <dxf>
      <font>
        <color theme="0"/>
      </font>
      <fill>
        <patternFill>
          <bgColor rgb="FFFF0000"/>
        </patternFill>
      </fill>
    </dxf>
    <dxf>
      <font>
        <color theme="0"/>
      </font>
      <fill>
        <patternFill>
          <bgColor theme="1"/>
        </patternFill>
      </fill>
    </dxf>
    <dxf>
      <font>
        <color theme="0"/>
      </font>
      <fill>
        <patternFill>
          <bgColor rgb="FFFF0000"/>
        </patternFill>
      </fill>
    </dxf>
    <dxf>
      <font>
        <color theme="0"/>
      </font>
      <fill>
        <patternFill>
          <bgColor theme="5" tint="0.39994506668294322"/>
        </patternFill>
      </fill>
    </dxf>
    <dxf>
      <font>
        <color theme="0"/>
      </font>
      <fill>
        <patternFill>
          <bgColor rgb="FFFFC000"/>
        </patternFill>
      </fill>
    </dxf>
    <dxf>
      <font>
        <color theme="0"/>
      </font>
      <fill>
        <patternFill>
          <bgColor rgb="FF00B050"/>
        </patternFill>
      </fill>
    </dxf>
    <dxf>
      <font>
        <b/>
        <i val="0"/>
        <color theme="9" tint="0.79998168889431442"/>
      </font>
      <fill>
        <patternFill>
          <bgColor rgb="FF00B050"/>
        </patternFill>
      </fill>
    </dxf>
    <dxf>
      <font>
        <b/>
        <i val="0"/>
        <color theme="5" tint="0.79998168889431442"/>
      </font>
      <fill>
        <patternFill>
          <bgColor rgb="FFFF0000"/>
        </patternFill>
      </fill>
    </dxf>
    <dxf>
      <font>
        <color theme="0"/>
      </font>
      <fill>
        <patternFill>
          <bgColor theme="1"/>
        </patternFill>
      </fill>
    </dxf>
    <dxf>
      <font>
        <color theme="0"/>
      </font>
      <fill>
        <patternFill>
          <bgColor rgb="FFFF0000"/>
        </patternFill>
      </fill>
    </dxf>
    <dxf>
      <font>
        <color theme="0"/>
      </font>
      <fill>
        <patternFill>
          <bgColor theme="5" tint="0.39994506668294322"/>
        </patternFill>
      </fill>
    </dxf>
    <dxf>
      <font>
        <color theme="0"/>
      </font>
      <fill>
        <patternFill>
          <bgColor rgb="FFFFC000"/>
        </patternFill>
      </fill>
    </dxf>
    <dxf>
      <font>
        <color theme="0"/>
      </font>
      <fill>
        <patternFill>
          <bgColor rgb="FF00B050"/>
        </patternFill>
      </fill>
    </dxf>
    <dxf>
      <font>
        <b/>
        <i val="0"/>
        <color theme="9" tint="0.79998168889431442"/>
      </font>
      <fill>
        <patternFill>
          <bgColor rgb="FF00B050"/>
        </patternFill>
      </fill>
    </dxf>
    <dxf>
      <font>
        <b/>
        <i val="0"/>
        <color theme="5" tint="0.79998168889431442"/>
      </font>
      <fill>
        <patternFill>
          <bgColor rgb="FFFF0000"/>
        </patternFill>
      </fill>
    </dxf>
    <dxf>
      <font>
        <color theme="0"/>
      </font>
      <fill>
        <patternFill>
          <bgColor rgb="FFFF0000"/>
        </patternFill>
      </fill>
    </dxf>
    <dxf>
      <font>
        <color theme="0"/>
      </font>
      <fill>
        <patternFill>
          <bgColor theme="1"/>
        </patternFill>
      </fill>
    </dxf>
    <dxf>
      <font>
        <color theme="0"/>
      </font>
      <fill>
        <patternFill>
          <bgColor rgb="FFFF0000"/>
        </patternFill>
      </fill>
    </dxf>
    <dxf>
      <font>
        <color theme="0"/>
      </font>
      <fill>
        <patternFill>
          <bgColor theme="5" tint="0.39994506668294322"/>
        </patternFill>
      </fill>
    </dxf>
    <dxf>
      <font>
        <color theme="0"/>
      </font>
      <fill>
        <patternFill>
          <bgColor rgb="FFFFC000"/>
        </patternFill>
      </fill>
    </dxf>
    <dxf>
      <font>
        <color theme="0"/>
      </font>
      <fill>
        <patternFill>
          <bgColor rgb="FF00B050"/>
        </patternFill>
      </fill>
    </dxf>
    <dxf>
      <font>
        <b/>
        <i val="0"/>
        <color theme="9" tint="0.79998168889431442"/>
      </font>
      <fill>
        <patternFill>
          <bgColor rgb="FF00B050"/>
        </patternFill>
      </fill>
    </dxf>
    <dxf>
      <font>
        <b/>
        <i val="0"/>
        <color theme="5" tint="0.79998168889431442"/>
      </font>
      <fill>
        <patternFill>
          <bgColor rgb="FFFF0000"/>
        </patternFill>
      </fill>
    </dxf>
    <dxf>
      <font>
        <color theme="0"/>
      </font>
      <fill>
        <patternFill>
          <bgColor theme="1"/>
        </patternFill>
      </fill>
    </dxf>
    <dxf>
      <font>
        <color theme="0"/>
      </font>
      <fill>
        <patternFill>
          <bgColor rgb="FFFF0000"/>
        </patternFill>
      </fill>
    </dxf>
    <dxf>
      <font>
        <color theme="0"/>
      </font>
      <fill>
        <patternFill>
          <bgColor theme="5" tint="0.39994506668294322"/>
        </patternFill>
      </fill>
    </dxf>
    <dxf>
      <font>
        <color theme="0"/>
      </font>
      <fill>
        <patternFill>
          <bgColor rgb="FFFFC000"/>
        </patternFill>
      </fill>
    </dxf>
    <dxf>
      <font>
        <color theme="0"/>
      </font>
      <fill>
        <patternFill>
          <bgColor rgb="FF00B050"/>
        </patternFill>
      </fill>
    </dxf>
    <dxf>
      <font>
        <color theme="0"/>
      </font>
      <fill>
        <patternFill>
          <bgColor rgb="FFFF0000"/>
        </patternFill>
      </fill>
    </dxf>
    <dxf>
      <font>
        <color theme="0"/>
      </font>
      <fill>
        <patternFill>
          <bgColor theme="1"/>
        </patternFill>
      </fill>
    </dxf>
    <dxf>
      <font>
        <color theme="0"/>
      </font>
      <fill>
        <patternFill>
          <bgColor rgb="FFFF0000"/>
        </patternFill>
      </fill>
    </dxf>
    <dxf>
      <font>
        <color theme="0"/>
      </font>
      <fill>
        <patternFill>
          <bgColor theme="5" tint="0.39994506668294322"/>
        </patternFill>
      </fill>
    </dxf>
    <dxf>
      <font>
        <color theme="0"/>
      </font>
      <fill>
        <patternFill>
          <bgColor rgb="FFFFC000"/>
        </patternFill>
      </fill>
    </dxf>
    <dxf>
      <font>
        <color theme="0"/>
      </font>
      <fill>
        <patternFill>
          <bgColor rgb="FF00B050"/>
        </patternFill>
      </fill>
    </dxf>
    <dxf>
      <font>
        <b/>
        <i val="0"/>
        <color theme="9" tint="0.79998168889431442"/>
      </font>
      <fill>
        <patternFill>
          <bgColor rgb="FF00B050"/>
        </patternFill>
      </fill>
    </dxf>
    <dxf>
      <font>
        <b/>
        <i val="0"/>
        <color theme="5" tint="0.79998168889431442"/>
      </font>
      <fill>
        <patternFill>
          <bgColor rgb="FFFF0000"/>
        </patternFill>
      </fill>
    </dxf>
    <dxf>
      <font>
        <color theme="0"/>
      </font>
      <fill>
        <patternFill>
          <bgColor rgb="FFFF0000"/>
        </patternFill>
      </fill>
    </dxf>
    <dxf>
      <font>
        <color theme="0"/>
      </font>
      <fill>
        <patternFill>
          <bgColor theme="1"/>
        </patternFill>
      </fill>
    </dxf>
    <dxf>
      <font>
        <color theme="0"/>
      </font>
      <fill>
        <patternFill>
          <bgColor rgb="FFFF0000"/>
        </patternFill>
      </fill>
    </dxf>
    <dxf>
      <font>
        <color theme="0"/>
      </font>
      <fill>
        <patternFill>
          <bgColor theme="5" tint="0.39994506668294322"/>
        </patternFill>
      </fill>
    </dxf>
    <dxf>
      <font>
        <color theme="0"/>
      </font>
      <fill>
        <patternFill>
          <bgColor rgb="FFFFC000"/>
        </patternFill>
      </fill>
    </dxf>
    <dxf>
      <font>
        <color theme="0"/>
      </font>
      <fill>
        <patternFill>
          <bgColor rgb="FF00B050"/>
        </patternFill>
      </fill>
    </dxf>
    <dxf>
      <font>
        <b/>
        <i val="0"/>
        <color theme="9" tint="0.79998168889431442"/>
      </font>
      <fill>
        <patternFill>
          <bgColor rgb="FF00B050"/>
        </patternFill>
      </fill>
    </dxf>
    <dxf>
      <font>
        <b/>
        <i val="0"/>
        <color theme="5" tint="0.79998168889431442"/>
      </font>
      <fill>
        <patternFill>
          <bgColor rgb="FFFF0000"/>
        </patternFill>
      </fill>
    </dxf>
    <dxf>
      <font>
        <color theme="0"/>
      </font>
      <fill>
        <patternFill>
          <bgColor rgb="FFFF0000"/>
        </patternFill>
      </fill>
    </dxf>
    <dxf>
      <font>
        <color theme="0"/>
      </font>
      <fill>
        <patternFill>
          <bgColor theme="1"/>
        </patternFill>
      </fill>
    </dxf>
    <dxf>
      <font>
        <color theme="0"/>
      </font>
      <fill>
        <patternFill>
          <bgColor rgb="FFFF0000"/>
        </patternFill>
      </fill>
    </dxf>
    <dxf>
      <font>
        <color theme="0"/>
      </font>
      <fill>
        <patternFill>
          <bgColor theme="5" tint="0.39994506668294322"/>
        </patternFill>
      </fill>
    </dxf>
    <dxf>
      <font>
        <color theme="0"/>
      </font>
      <fill>
        <patternFill>
          <bgColor rgb="FFFFC000"/>
        </patternFill>
      </fill>
    </dxf>
    <dxf>
      <font>
        <color theme="0"/>
      </font>
      <fill>
        <patternFill>
          <bgColor rgb="FF00B050"/>
        </patternFill>
      </fill>
    </dxf>
    <dxf>
      <font>
        <b/>
        <i val="0"/>
        <color theme="9" tint="0.79998168889431442"/>
      </font>
      <fill>
        <patternFill>
          <bgColor rgb="FF00B050"/>
        </patternFill>
      </fill>
    </dxf>
    <dxf>
      <font>
        <b/>
        <i val="0"/>
        <color theme="5" tint="0.79998168889431442"/>
      </font>
      <fill>
        <patternFill>
          <bgColor rgb="FFFF0000"/>
        </patternFill>
      </fill>
    </dxf>
    <dxf>
      <font>
        <color theme="0"/>
      </font>
      <fill>
        <patternFill>
          <bgColor theme="1"/>
        </patternFill>
      </fill>
    </dxf>
    <dxf>
      <font>
        <color theme="0"/>
      </font>
      <fill>
        <patternFill>
          <bgColor rgb="FFFF0000"/>
        </patternFill>
      </fill>
    </dxf>
    <dxf>
      <font>
        <b/>
        <i val="0"/>
        <color theme="0"/>
      </font>
      <fill>
        <patternFill>
          <bgColor theme="5" tint="0.39994506668294322"/>
        </patternFill>
      </fill>
    </dxf>
    <dxf>
      <font>
        <color theme="0"/>
      </font>
      <fill>
        <patternFill>
          <bgColor rgb="FFFFC000"/>
        </patternFill>
      </fill>
    </dxf>
    <dxf>
      <font>
        <color theme="0"/>
      </font>
      <fill>
        <patternFill>
          <bgColor rgb="FF00B050"/>
        </patternFill>
      </fill>
    </dxf>
    <dxf>
      <font>
        <color theme="0"/>
      </font>
      <fill>
        <patternFill>
          <bgColor rgb="FFFF0000"/>
        </patternFill>
      </fill>
    </dxf>
    <dxf>
      <font>
        <color theme="0"/>
      </font>
      <fill>
        <patternFill>
          <bgColor theme="1"/>
        </patternFill>
      </fill>
    </dxf>
    <dxf>
      <font>
        <color theme="0"/>
      </font>
      <fill>
        <patternFill>
          <bgColor rgb="FFFF0000"/>
        </patternFill>
      </fill>
    </dxf>
    <dxf>
      <font>
        <b/>
        <i val="0"/>
        <color theme="0"/>
      </font>
      <fill>
        <patternFill>
          <bgColor theme="5" tint="0.39994506668294322"/>
        </patternFill>
      </fill>
    </dxf>
    <dxf>
      <font>
        <color theme="0"/>
      </font>
      <fill>
        <patternFill>
          <bgColor rgb="FFFFC000"/>
        </patternFill>
      </fill>
    </dxf>
    <dxf>
      <font>
        <color theme="0"/>
      </font>
      <fill>
        <patternFill>
          <bgColor rgb="FF00B050"/>
        </patternFill>
      </fill>
    </dxf>
    <dxf>
      <font>
        <b/>
        <i val="0"/>
        <color theme="9" tint="0.79998168889431442"/>
      </font>
      <fill>
        <patternFill>
          <bgColor rgb="FF00B050"/>
        </patternFill>
      </fill>
    </dxf>
    <dxf>
      <font>
        <b/>
        <i val="0"/>
        <color theme="5" tint="0.79998168889431442"/>
      </font>
      <fill>
        <patternFill>
          <bgColor rgb="FFFF0000"/>
        </patternFill>
      </fill>
    </dxf>
    <dxf>
      <font>
        <color theme="0"/>
      </font>
      <fill>
        <patternFill>
          <bgColor rgb="FFFF0000"/>
        </patternFill>
      </fill>
    </dxf>
    <dxf>
      <font>
        <b/>
        <i val="0"/>
        <color theme="0"/>
      </font>
      <fill>
        <patternFill>
          <bgColor rgb="FF00B0F0"/>
        </patternFill>
      </fill>
    </dxf>
    <dxf>
      <font>
        <color theme="9" tint="0.79998168889431442"/>
      </font>
      <fill>
        <patternFill>
          <bgColor rgb="FFFF0000"/>
        </patternFill>
      </fill>
    </dxf>
    <dxf>
      <font>
        <b/>
        <i val="0"/>
        <color theme="0"/>
      </font>
      <fill>
        <patternFill>
          <bgColor rgb="FF00B0F0"/>
        </patternFill>
      </fill>
    </dxf>
    <dxf>
      <font>
        <color theme="0"/>
      </font>
      <fill>
        <patternFill>
          <bgColor rgb="FFFF0000"/>
        </patternFill>
      </fill>
    </dxf>
    <dxf>
      <font>
        <b/>
        <i val="0"/>
        <color theme="0"/>
      </font>
      <fill>
        <patternFill>
          <bgColor rgb="FF00B0F0"/>
        </patternFill>
      </fill>
    </dxf>
    <dxf>
      <font>
        <color theme="0"/>
      </font>
      <fill>
        <patternFill>
          <bgColor rgb="FFFF0000"/>
        </patternFill>
      </fill>
    </dxf>
    <dxf>
      <font>
        <b/>
        <i val="0"/>
        <color theme="0"/>
      </font>
      <fill>
        <patternFill>
          <bgColor rgb="FF00B0F0"/>
        </patternFill>
      </fill>
    </dxf>
    <dxf>
      <font>
        <color theme="9" tint="0.79998168889431442"/>
      </font>
      <fill>
        <patternFill>
          <bgColor rgb="FFFF0000"/>
        </patternFill>
      </fill>
    </dxf>
    <dxf>
      <font>
        <b/>
        <i val="0"/>
        <color theme="0"/>
      </font>
      <fill>
        <patternFill>
          <bgColor rgb="FF00B0F0"/>
        </patternFill>
      </fill>
    </dxf>
    <dxf>
      <font>
        <color theme="9" tint="0.79998168889431442"/>
      </font>
      <fill>
        <patternFill>
          <bgColor rgb="FFFF0000"/>
        </patternFill>
      </fill>
    </dxf>
    <dxf>
      <font>
        <b/>
        <i val="0"/>
        <color theme="0"/>
      </font>
      <fill>
        <patternFill>
          <bgColor rgb="FF00B0F0"/>
        </patternFill>
      </fill>
    </dxf>
    <dxf>
      <font>
        <b/>
        <i val="0"/>
        <color theme="0"/>
      </font>
      <fill>
        <patternFill>
          <bgColor rgb="FFFF0000"/>
        </patternFill>
      </fill>
    </dxf>
    <dxf>
      <font>
        <b/>
        <i val="0"/>
        <color theme="0"/>
      </font>
      <fill>
        <patternFill>
          <bgColor rgb="FF00B0F0"/>
        </patternFill>
      </fill>
    </dxf>
    <dxf>
      <font>
        <b/>
        <i val="0"/>
        <color theme="0"/>
      </font>
      <fill>
        <patternFill>
          <bgColor rgb="FF00B0F0"/>
        </patternFill>
      </fill>
    </dxf>
    <dxf>
      <font>
        <b/>
        <i val="0"/>
        <color theme="0"/>
      </font>
      <fill>
        <patternFill>
          <bgColor rgb="FFFF0000"/>
        </patternFill>
      </fill>
    </dxf>
    <dxf>
      <font>
        <b/>
        <i val="0"/>
        <color theme="0"/>
      </font>
      <fill>
        <patternFill>
          <bgColor rgb="FF00B0F0"/>
        </patternFill>
      </fill>
    </dxf>
    <dxf>
      <font>
        <b/>
        <i val="0"/>
        <color theme="0"/>
      </font>
      <fill>
        <patternFill>
          <bgColor rgb="FFFF0000"/>
        </patternFill>
      </fill>
    </dxf>
    <dxf>
      <font>
        <b/>
        <i val="0"/>
        <color theme="0"/>
      </font>
      <fill>
        <patternFill>
          <bgColor rgb="FF00B0F0"/>
        </patternFill>
      </fill>
    </dxf>
    <dxf>
      <font>
        <b/>
        <i val="0"/>
        <color theme="0"/>
      </font>
      <fill>
        <patternFill>
          <bgColor rgb="FFFF0000"/>
        </patternFill>
      </fill>
    </dxf>
    <dxf>
      <font>
        <b/>
        <i val="0"/>
        <color theme="0"/>
      </font>
      <fill>
        <patternFill>
          <bgColor rgb="FFFF0000"/>
        </patternFill>
      </fill>
    </dxf>
    <dxf>
      <font>
        <b/>
        <i val="0"/>
        <color theme="0"/>
      </font>
      <fill>
        <patternFill>
          <bgColor rgb="FF00B0F0"/>
        </patternFill>
      </fill>
    </dxf>
    <dxf>
      <font>
        <b/>
        <i val="0"/>
        <color theme="0"/>
      </font>
      <fill>
        <patternFill>
          <bgColor rgb="FFFF0000"/>
        </patternFill>
      </fill>
    </dxf>
    <dxf>
      <font>
        <b/>
        <i val="0"/>
        <color theme="0"/>
      </font>
      <fill>
        <patternFill>
          <bgColor rgb="FF00B0F0"/>
        </patternFill>
      </fill>
    </dxf>
    <dxf>
      <font>
        <color theme="0"/>
      </font>
      <fill>
        <patternFill>
          <bgColor rgb="FFFF0000"/>
        </patternFill>
      </fill>
    </dxf>
    <dxf>
      <font>
        <b/>
        <i val="0"/>
        <color theme="0"/>
      </font>
      <fill>
        <patternFill>
          <bgColor rgb="FF00B0F0"/>
        </patternFill>
      </fill>
    </dxf>
    <dxf>
      <font>
        <color theme="0"/>
      </font>
      <fill>
        <patternFill>
          <bgColor rgb="FFFF0000"/>
        </patternFill>
      </fill>
    </dxf>
    <dxf>
      <font>
        <b/>
        <i val="0"/>
        <color theme="0"/>
      </font>
      <fill>
        <patternFill>
          <bgColor rgb="FF00B0F0"/>
        </patternFill>
      </fill>
    </dxf>
    <dxf>
      <font>
        <color theme="9" tint="0.79998168889431442"/>
      </font>
      <fill>
        <patternFill>
          <bgColor rgb="FFFF0000"/>
        </patternFill>
      </fill>
    </dxf>
    <dxf>
      <font>
        <b/>
        <i val="0"/>
        <color theme="0"/>
      </font>
      <fill>
        <patternFill>
          <bgColor rgb="FF00B0F0"/>
        </patternFill>
      </fill>
    </dxf>
    <dxf>
      <font>
        <color theme="9" tint="0.79998168889431442"/>
      </font>
      <fill>
        <patternFill>
          <bgColor rgb="FFFF0000"/>
        </patternFill>
      </fill>
    </dxf>
    <dxf>
      <font>
        <b/>
        <i val="0"/>
        <color theme="0"/>
      </font>
      <fill>
        <patternFill>
          <bgColor rgb="FF00B0F0"/>
        </patternFill>
      </fill>
    </dxf>
    <dxf>
      <font>
        <b/>
        <i val="0"/>
        <color theme="9" tint="0.79995117038483843"/>
      </font>
      <fill>
        <patternFill>
          <bgColor rgb="FFFF0000"/>
        </patternFill>
      </fill>
    </dxf>
    <dxf>
      <font>
        <b/>
        <i val="0"/>
        <color theme="0"/>
      </font>
      <fill>
        <patternFill>
          <bgColor rgb="FF00B0F0"/>
        </patternFill>
      </fill>
    </dxf>
    <dxf>
      <font>
        <b/>
        <i val="0"/>
        <color theme="0"/>
      </font>
      <fill>
        <patternFill>
          <bgColor rgb="FF0070C0"/>
        </patternFill>
      </fill>
    </dxf>
    <dxf>
      <font>
        <b/>
        <i val="0"/>
        <color theme="9" tint="0.79995117038483843"/>
      </font>
      <fill>
        <patternFill>
          <bgColor rgb="FF00B0F0"/>
        </patternFill>
      </fill>
    </dxf>
    <dxf>
      <font>
        <b/>
        <i val="0"/>
        <color theme="5" tint="0.79995117038483843"/>
      </font>
      <fill>
        <patternFill>
          <bgColor rgb="FFFF0000"/>
        </patternFill>
      </fill>
    </dxf>
    <dxf>
      <font>
        <b/>
        <i val="0"/>
        <color theme="9" tint="0.79995117038483843"/>
      </font>
      <fill>
        <patternFill>
          <bgColor rgb="FF00B0F0"/>
        </patternFill>
      </fill>
    </dxf>
    <dxf>
      <font>
        <b/>
        <i val="0"/>
        <color theme="5" tint="0.79998168889431442"/>
      </font>
      <fill>
        <patternFill>
          <bgColor rgb="FFFF0000"/>
        </patternFill>
      </fill>
    </dxf>
    <dxf>
      <font>
        <b/>
        <i val="0"/>
        <color theme="5" tint="0.79998168889431442"/>
      </font>
      <fill>
        <patternFill>
          <bgColor rgb="FFFF0000"/>
        </patternFill>
      </fill>
    </dxf>
    <dxf>
      <font>
        <b/>
        <i val="0"/>
        <color theme="9" tint="0.79998168889431442"/>
      </font>
      <fill>
        <patternFill patternType="solid">
          <fgColor rgb="FF00B050"/>
          <bgColor rgb="FF00B0F0"/>
        </patternFill>
      </fill>
    </dxf>
    <dxf>
      <font>
        <b/>
        <i val="0"/>
        <color theme="5" tint="0.79998168889431442"/>
      </font>
      <fill>
        <patternFill>
          <bgColor rgb="FFFF0000"/>
        </patternFill>
      </fill>
    </dxf>
    <dxf>
      <font>
        <b/>
        <i val="0"/>
        <color theme="9" tint="0.79998168889431442"/>
      </font>
      <fill>
        <patternFill>
          <bgColor rgb="FF00B0F0"/>
        </patternFill>
      </fill>
    </dxf>
    <dxf>
      <font>
        <b/>
        <i val="0"/>
        <color theme="5" tint="0.79998168889431442"/>
      </font>
      <fill>
        <patternFill>
          <bgColor rgb="FFFF0000"/>
        </patternFill>
      </fill>
    </dxf>
    <dxf>
      <font>
        <b/>
        <i val="0"/>
        <color theme="9" tint="0.79998168889431442"/>
      </font>
      <fill>
        <patternFill>
          <bgColor rgb="FF00B0F0"/>
        </patternFill>
      </fill>
    </dxf>
  </dxfs>
  <tableStyles count="0" defaultTableStyle="TableStyleMedium2" defaultPivotStyle="PivotStyleLight16"/>
  <colors>
    <mruColors>
      <color rgb="FFFF6600"/>
      <color rgb="FFBA38B1"/>
      <color rgb="FFFFB3B3"/>
      <color rgb="FFFF8181"/>
      <color rgb="FFFFF7F7"/>
      <color rgb="FFFFD9D9"/>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1670538</xdr:colOff>
      <xdr:row>0</xdr:row>
      <xdr:rowOff>85136</xdr:rowOff>
    </xdr:from>
    <xdr:to>
      <xdr:col>2</xdr:col>
      <xdr:colOff>3771688</xdr:colOff>
      <xdr:row>5</xdr:row>
      <xdr:rowOff>2249</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432538" y="85136"/>
          <a:ext cx="4035458" cy="86961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1465385</xdr:colOff>
      <xdr:row>0</xdr:row>
      <xdr:rowOff>124555</xdr:rowOff>
    </xdr:from>
    <xdr:to>
      <xdr:col>3</xdr:col>
      <xdr:colOff>2174420</xdr:colOff>
      <xdr:row>5</xdr:row>
      <xdr:rowOff>104824</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205404" y="124555"/>
          <a:ext cx="4328535" cy="93276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safeguardingchildren.co.uk/nyscp-school-safeguarding-audit-2022-2023/" TargetMode="External"/><Relationship Id="rId1" Type="http://schemas.openxmlformats.org/officeDocument/2006/relationships/hyperlink" Target="https://www.safeguardingchildren.co.uk/nyscp-school-safeguarding-audit-2022-2023/" TargetMode="External"/></Relationships>
</file>

<file path=xl/worksheets/_rels/sheet10.xml.rels><?xml version="1.0" encoding="UTF-8" standalone="yes"?>
<Relationships xmlns="http://schemas.openxmlformats.org/package/2006/relationships"><Relationship Id="rId8" Type="http://schemas.openxmlformats.org/officeDocument/2006/relationships/hyperlink" Target="https://www.gov.uk/government/publications/keeping-children-safe-in-education--2" TargetMode="External"/><Relationship Id="rId13" Type="http://schemas.openxmlformats.org/officeDocument/2006/relationships/printerSettings" Target="../printerSettings/printerSettings10.bin"/><Relationship Id="rId3" Type="http://schemas.openxmlformats.org/officeDocument/2006/relationships/hyperlink" Target="http://oeapng.info/" TargetMode="External"/><Relationship Id="rId7" Type="http://schemas.openxmlformats.org/officeDocument/2006/relationships/hyperlink" Target="https://www.gov.uk/government/publications/keeping-children-safe-in-education--2" TargetMode="External"/><Relationship Id="rId12" Type="http://schemas.openxmlformats.org/officeDocument/2006/relationships/hyperlink" Target="https://www.gov.uk/government/publications/alternative-provision" TargetMode="External"/><Relationship Id="rId2" Type="http://schemas.openxmlformats.org/officeDocument/2006/relationships/hyperlink" Target="http://oeapng.info/" TargetMode="External"/><Relationship Id="rId1" Type="http://schemas.openxmlformats.org/officeDocument/2006/relationships/hyperlink" Target="http://visits.northyorks.gov.uk/" TargetMode="External"/><Relationship Id="rId6" Type="http://schemas.openxmlformats.org/officeDocument/2006/relationships/hyperlink" Target="http://oeapng.info/" TargetMode="External"/><Relationship Id="rId11" Type="http://schemas.openxmlformats.org/officeDocument/2006/relationships/hyperlink" Target="https://www.gov.uk/government/publications/keeping-children-safe-in-education--2" TargetMode="External"/><Relationship Id="rId5" Type="http://schemas.openxmlformats.org/officeDocument/2006/relationships/hyperlink" Target="http://visits.northyorks.gov.uk/" TargetMode="External"/><Relationship Id="rId10" Type="http://schemas.openxmlformats.org/officeDocument/2006/relationships/hyperlink" Target="https://www.gov.uk/government/publications/post-16-work-experience-as-a-part-of-16-to-19-study-programmes" TargetMode="External"/><Relationship Id="rId4" Type="http://schemas.openxmlformats.org/officeDocument/2006/relationships/hyperlink" Target="http://oeapng.info/" TargetMode="External"/><Relationship Id="rId9" Type="http://schemas.openxmlformats.org/officeDocument/2006/relationships/hyperlink" Target="http://www.hse.gov.uk/youngpeople/workexperience/organiser.htm"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8" Type="http://schemas.openxmlformats.org/officeDocument/2006/relationships/hyperlink" Target="https://nyes.info/Services/1231" TargetMode="External"/><Relationship Id="rId3" Type="http://schemas.openxmlformats.org/officeDocument/2006/relationships/hyperlink" Target="https://nyes.info/Services/6231" TargetMode="External"/><Relationship Id="rId7" Type="http://schemas.openxmlformats.org/officeDocument/2006/relationships/hyperlink" Target="https://nyes.info/Services/1231" TargetMode="External"/><Relationship Id="rId2" Type="http://schemas.openxmlformats.org/officeDocument/2006/relationships/hyperlink" Target="https://www.nyestraining.co.uk/Page/7314" TargetMode="External"/><Relationship Id="rId1" Type="http://schemas.openxmlformats.org/officeDocument/2006/relationships/hyperlink" Target="https://www.nyestraining.co.uk/Page/7314" TargetMode="External"/><Relationship Id="rId6" Type="http://schemas.openxmlformats.org/officeDocument/2006/relationships/hyperlink" Target="https://www.gov.uk/government/publications/supporting-pupils-at-school-with-medical-conditions--3" TargetMode="External"/><Relationship Id="rId5" Type="http://schemas.openxmlformats.org/officeDocument/2006/relationships/hyperlink" Target="https://nyes.info/Services/6211" TargetMode="External"/><Relationship Id="rId4" Type="http://schemas.openxmlformats.org/officeDocument/2006/relationships/hyperlink" Target="https://nyes.info/Services/6210" TargetMode="External"/><Relationship Id="rId9"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hyperlink" Target="https://www.legislation.gov.uk/uksi/2009/2680/contents/made" TargetMode="External"/><Relationship Id="rId3" Type="http://schemas.openxmlformats.org/officeDocument/2006/relationships/hyperlink" Target="https://www.gov.uk/government/publications/keeping-children-safe-in-education--2" TargetMode="External"/><Relationship Id="rId7" Type="http://schemas.openxmlformats.org/officeDocument/2006/relationships/hyperlink" Target="https://www.gov.uk/government/publications/keeping-children-safe-in-education--2" TargetMode="External"/><Relationship Id="rId2" Type="http://schemas.openxmlformats.org/officeDocument/2006/relationships/hyperlink" Target="https://www.gov.uk/government/publications/keeping-children-safe-in-education--2" TargetMode="External"/><Relationship Id="rId1" Type="http://schemas.openxmlformats.org/officeDocument/2006/relationships/hyperlink" Target="https://www.gov.uk/government/publications/keeping-children-safe-in-education--2" TargetMode="External"/><Relationship Id="rId6" Type="http://schemas.openxmlformats.org/officeDocument/2006/relationships/hyperlink" Target="https://www.gov.uk/government/publications/keeping-children-safe-in-education--2" TargetMode="External"/><Relationship Id="rId11" Type="http://schemas.openxmlformats.org/officeDocument/2006/relationships/printerSettings" Target="../printerSettings/printerSettings4.bin"/><Relationship Id="rId5" Type="http://schemas.openxmlformats.org/officeDocument/2006/relationships/hyperlink" Target="https://www.gov.uk/government/publications/keeping-children-safe-in-education--2" TargetMode="External"/><Relationship Id="rId10" Type="http://schemas.openxmlformats.org/officeDocument/2006/relationships/hyperlink" Target="https://www.gov.uk/government/publications/keeping-children-safe-in-education--2" TargetMode="External"/><Relationship Id="rId4" Type="http://schemas.openxmlformats.org/officeDocument/2006/relationships/hyperlink" Target="https://www.gov.uk/government/publications/disqualification-under-the-childcare-act-2006" TargetMode="External"/><Relationship Id="rId9" Type="http://schemas.openxmlformats.org/officeDocument/2006/relationships/hyperlink" Target="https://www.gov.uk/government/publications/keeping-children-safe-in-education--2" TargetMode="External"/></Relationships>
</file>

<file path=xl/worksheets/_rels/sheet5.xml.rels><?xml version="1.0" encoding="UTF-8" standalone="yes"?>
<Relationships xmlns="http://schemas.openxmlformats.org/package/2006/relationships"><Relationship Id="rId26" Type="http://schemas.openxmlformats.org/officeDocument/2006/relationships/hyperlink" Target="https://www.gov.uk/government/publications/keeping-children-safe-in-education--2" TargetMode="External"/><Relationship Id="rId21" Type="http://schemas.openxmlformats.org/officeDocument/2006/relationships/hyperlink" Target="http://www.safeguardingchildren.co.uk/learning-improvement/training-courses" TargetMode="External"/><Relationship Id="rId42" Type="http://schemas.openxmlformats.org/officeDocument/2006/relationships/hyperlink" Target="https://www.safeguardingchildren.co.uk/professionals/one-minute-guides/prevent-extremism-and-radicalisation/" TargetMode="External"/><Relationship Id="rId47" Type="http://schemas.openxmlformats.org/officeDocument/2006/relationships/hyperlink" Target="http://cyps.northyorks.gov.uk/school-emergency-response" TargetMode="External"/><Relationship Id="rId63" Type="http://schemas.openxmlformats.org/officeDocument/2006/relationships/hyperlink" Target="https://www.gov.uk/government/publications/keeping-children-safe-in-education--2" TargetMode="External"/><Relationship Id="rId68" Type="http://schemas.openxmlformats.org/officeDocument/2006/relationships/hyperlink" Target="https://www.gov.uk/government/publications/keeping-children-safe-in-education--2" TargetMode="External"/><Relationship Id="rId2" Type="http://schemas.openxmlformats.org/officeDocument/2006/relationships/hyperlink" Target="https://www.gov.uk/government/publications/keeping-children-safe-in-education--2" TargetMode="External"/><Relationship Id="rId16" Type="http://schemas.openxmlformats.org/officeDocument/2006/relationships/hyperlink" Target="https://www.gov.uk/government/publications/keeping-children-safe-in-education--2" TargetMode="External"/><Relationship Id="rId29" Type="http://schemas.openxmlformats.org/officeDocument/2006/relationships/hyperlink" Target="https://www.iicsa.org.uk/document/letter-local-authority-ceos" TargetMode="External"/><Relationship Id="rId11" Type="http://schemas.openxmlformats.org/officeDocument/2006/relationships/hyperlink" Target="https://www.gov.uk/government/publications/what-to-do-if-youre-worried-a-child-is-being-abused--2" TargetMode="External"/><Relationship Id="rId24" Type="http://schemas.openxmlformats.org/officeDocument/2006/relationships/hyperlink" Target="https://www.gov.uk/government/publications/working-together-to-safeguard-children--2" TargetMode="External"/><Relationship Id="rId32" Type="http://schemas.openxmlformats.org/officeDocument/2006/relationships/hyperlink" Target="https://www.gov.uk/government/publications/keeping-children-safe-in-education--2" TargetMode="External"/><Relationship Id="rId37" Type="http://schemas.openxmlformats.org/officeDocument/2006/relationships/hyperlink" Target="https://www.gov.uk/government/publications/review-of-sexual-abuse-in-schools-and-colleges/review-of-sexual-abuse-in-schools-and-colleges" TargetMode="External"/><Relationship Id="rId40" Type="http://schemas.openxmlformats.org/officeDocument/2006/relationships/hyperlink" Target="https://www.gov.uk/government/publications/prevent-duty-guidance" TargetMode="External"/><Relationship Id="rId45" Type="http://schemas.openxmlformats.org/officeDocument/2006/relationships/hyperlink" Target="https://www.elearning.prevent.homeoffice.gov.uk/channel_awareness/01-welcome.html" TargetMode="External"/><Relationship Id="rId53" Type="http://schemas.openxmlformats.org/officeDocument/2006/relationships/hyperlink" Target="https://www.gov.uk/government/publications/keeping-children-safe-in-education--2" TargetMode="External"/><Relationship Id="rId58" Type="http://schemas.openxmlformats.org/officeDocument/2006/relationships/hyperlink" Target="https://www.gov.uk/government/publications/keeping-children-safe-in-education--2" TargetMode="External"/><Relationship Id="rId66" Type="http://schemas.openxmlformats.org/officeDocument/2006/relationships/hyperlink" Target="https://www.gov.uk/government/publications/keeping-children-safe-in-education--2" TargetMode="External"/><Relationship Id="rId74" Type="http://schemas.openxmlformats.org/officeDocument/2006/relationships/printerSettings" Target="../printerSettings/printerSettings5.bin"/><Relationship Id="rId5" Type="http://schemas.openxmlformats.org/officeDocument/2006/relationships/hyperlink" Target="http://cyps.northyorks.gov.uk/health-wellbeing-pshe" TargetMode="External"/><Relationship Id="rId61" Type="http://schemas.openxmlformats.org/officeDocument/2006/relationships/hyperlink" Target="https://www.gov.uk/government/publications/keeping-children-safe-in-education--2" TargetMode="External"/><Relationship Id="rId19" Type="http://schemas.openxmlformats.org/officeDocument/2006/relationships/hyperlink" Target="https://www.gov.uk/government/publications/keeping-children-safe-in-education--2" TargetMode="External"/><Relationship Id="rId14" Type="http://schemas.openxmlformats.org/officeDocument/2006/relationships/hyperlink" Target="https://www.gov.uk/government/publications/keeping-children-safe-in-education--2" TargetMode="External"/><Relationship Id="rId22" Type="http://schemas.openxmlformats.org/officeDocument/2006/relationships/hyperlink" Target="https://learning.nspcc.org.uk/" TargetMode="External"/><Relationship Id="rId27" Type="http://schemas.openxmlformats.org/officeDocument/2006/relationships/hyperlink" Target="https://www.npcc.police.uk/documents/Children%20and%20Young%20people/When%20to%20call%20the%20police%20guidance%20for%20schools%20and%20colleges.pdf" TargetMode="External"/><Relationship Id="rId30" Type="http://schemas.openxmlformats.org/officeDocument/2006/relationships/hyperlink" Target="https://www.gov.uk/government/publications/keeping-children-safe-in-education--2" TargetMode="External"/><Relationship Id="rId35" Type="http://schemas.openxmlformats.org/officeDocument/2006/relationships/hyperlink" Target="https://www.nspcc.org.uk/link/3e4febc8083e4a99b3cd986b98735597.aspx" TargetMode="External"/><Relationship Id="rId43" Type="http://schemas.openxmlformats.org/officeDocument/2006/relationships/hyperlink" Target="https://www.elearning.prevent.homeoffice.gov.uk/edu/screen1.html" TargetMode="External"/><Relationship Id="rId48" Type="http://schemas.openxmlformats.org/officeDocument/2006/relationships/hyperlink" Target="https://www.gov.uk/government/news/act-awareness-elearning" TargetMode="External"/><Relationship Id="rId56" Type="http://schemas.openxmlformats.org/officeDocument/2006/relationships/hyperlink" Target="https://www.gov.uk/government/publications/keeping-children-safe-in-education--2" TargetMode="External"/><Relationship Id="rId64" Type="http://schemas.openxmlformats.org/officeDocument/2006/relationships/hyperlink" Target="https://www.gov.uk/government/publications/keeping-children-safe-in-education--2" TargetMode="External"/><Relationship Id="rId69" Type="http://schemas.openxmlformats.org/officeDocument/2006/relationships/hyperlink" Target="https://www.gov.uk/government/publications/keeping-children-safe-in-education--2" TargetMode="External"/><Relationship Id="rId8" Type="http://schemas.openxmlformats.org/officeDocument/2006/relationships/hyperlink" Target="http://cyps.northyorks.gov.uk/children-missing-education" TargetMode="External"/><Relationship Id="rId51" Type="http://schemas.openxmlformats.org/officeDocument/2006/relationships/hyperlink" Target="https://www.gov.uk/government/publications/keeping-children-safe-in-education--2" TargetMode="External"/><Relationship Id="rId72" Type="http://schemas.openxmlformats.org/officeDocument/2006/relationships/hyperlink" Target="https://www.gov.uk/government/publications/keeping-children-safe-in-education--2" TargetMode="External"/><Relationship Id="rId3" Type="http://schemas.openxmlformats.org/officeDocument/2006/relationships/hyperlink" Target="https://www.gov.uk/government/publications/keeping-children-safe-in-education--2" TargetMode="External"/><Relationship Id="rId12" Type="http://schemas.openxmlformats.org/officeDocument/2006/relationships/hyperlink" Target="https://www.gov.uk/government/publications/school-inspection-handbook-eif" TargetMode="External"/><Relationship Id="rId17" Type="http://schemas.openxmlformats.org/officeDocument/2006/relationships/hyperlink" Target="https://www.gov.uk/government/publications/keeping-children-safe-in-education--2" TargetMode="External"/><Relationship Id="rId25" Type="http://schemas.openxmlformats.org/officeDocument/2006/relationships/hyperlink" Target="https://www.gov.uk/government/publications/keeping-children-safe-in-education--2" TargetMode="External"/><Relationship Id="rId33" Type="http://schemas.openxmlformats.org/officeDocument/2006/relationships/hyperlink" Target="https://www.gov.uk/government/publications/keeping-children-safe-in-education--2" TargetMode="External"/><Relationship Id="rId38" Type="http://schemas.openxmlformats.org/officeDocument/2006/relationships/hyperlink" Target="https://www.gov.uk/government/publications/keeping-children-safe-in-education--2" TargetMode="External"/><Relationship Id="rId46" Type="http://schemas.openxmlformats.org/officeDocument/2006/relationships/hyperlink" Target="http://cyps.northyorks.gov.uk/charges-and-lettings" TargetMode="External"/><Relationship Id="rId59" Type="http://schemas.openxmlformats.org/officeDocument/2006/relationships/hyperlink" Target="https://www.gov.uk/government/publications/keeping-children-safe-in-education--2" TargetMode="External"/><Relationship Id="rId67" Type="http://schemas.openxmlformats.org/officeDocument/2006/relationships/hyperlink" Target="https://www.gov.uk/government/publications/keeping-children-safe-in-education--2" TargetMode="External"/><Relationship Id="rId20" Type="http://schemas.openxmlformats.org/officeDocument/2006/relationships/hyperlink" Target="https://www.gov.uk/government/publications/keeping-children-safe-in-education--2" TargetMode="External"/><Relationship Id="rId41" Type="http://schemas.openxmlformats.org/officeDocument/2006/relationships/hyperlink" Target="https://www.gov.uk/government/publications/protecting-children-from-radicalisation-the-prevent-duty" TargetMode="External"/><Relationship Id="rId54" Type="http://schemas.openxmlformats.org/officeDocument/2006/relationships/hyperlink" Target="https://www.gov.uk/government/publications/keeping-children-safe-in-education--2" TargetMode="External"/><Relationship Id="rId62" Type="http://schemas.openxmlformats.org/officeDocument/2006/relationships/hyperlink" Target="https://www.gov.uk/government/publications/keeping-children-safe-in-education--2" TargetMode="External"/><Relationship Id="rId70" Type="http://schemas.openxmlformats.org/officeDocument/2006/relationships/hyperlink" Target="https://www.gov.uk/government/publications/keeping-children-safe-in-education--2" TargetMode="External"/><Relationship Id="rId1" Type="http://schemas.openxmlformats.org/officeDocument/2006/relationships/hyperlink" Target="https://www.gov.uk/government/publications/keeping-children-safe-in-education--2" TargetMode="External"/><Relationship Id="rId6" Type="http://schemas.openxmlformats.org/officeDocument/2006/relationships/hyperlink" Target="https://www.gov.uk/government/publications/working-together-to-improve-school-attendance" TargetMode="External"/><Relationship Id="rId15" Type="http://schemas.openxmlformats.org/officeDocument/2006/relationships/hyperlink" Target="https://www.gov.uk/government/publications/keeping-children-safe-in-education--2" TargetMode="External"/><Relationship Id="rId23" Type="http://schemas.openxmlformats.org/officeDocument/2006/relationships/hyperlink" Target="https://www.gov.uk/government/publications/keeping-children-safe-in-education--2" TargetMode="External"/><Relationship Id="rId28" Type="http://schemas.openxmlformats.org/officeDocument/2006/relationships/hyperlink" Target="https://www.gov.uk/government/publications/keeping-children-safe-in-education--2" TargetMode="External"/><Relationship Id="rId36" Type="http://schemas.openxmlformats.org/officeDocument/2006/relationships/hyperlink" Target="https://www.farrer.co.uk/globalassets/clients-and-sectors/safeguarding/developing-and-implementing-a-low-level-concerns-policy.pdf" TargetMode="External"/><Relationship Id="rId49" Type="http://schemas.openxmlformats.org/officeDocument/2006/relationships/hyperlink" Target="https://www.citizenaid.org/" TargetMode="External"/><Relationship Id="rId57" Type="http://schemas.openxmlformats.org/officeDocument/2006/relationships/hyperlink" Target="https://www.gov.uk/government/publications/keeping-children-safe-in-education--2" TargetMode="External"/><Relationship Id="rId10" Type="http://schemas.openxmlformats.org/officeDocument/2006/relationships/hyperlink" Target="https://www.gov.uk/government/publications/keeping-children-safe-in-education--2" TargetMode="External"/><Relationship Id="rId31" Type="http://schemas.openxmlformats.org/officeDocument/2006/relationships/hyperlink" Target="https://www.gov.uk/government/publications/keeping-children-safe-in-education--2" TargetMode="External"/><Relationship Id="rId44" Type="http://schemas.openxmlformats.org/officeDocument/2006/relationships/hyperlink" Target="https://www.elearning.prevent.homeoffice.gov.uk/prevent_referrals/01-welcome.html" TargetMode="External"/><Relationship Id="rId52" Type="http://schemas.openxmlformats.org/officeDocument/2006/relationships/hyperlink" Target="https://www.gov.uk/government/publications/keeping-children-safe-in-education--2" TargetMode="External"/><Relationship Id="rId60" Type="http://schemas.openxmlformats.org/officeDocument/2006/relationships/hyperlink" Target="https://www.gov.uk/government/publications/keeping-children-safe-in-education--2" TargetMode="External"/><Relationship Id="rId65" Type="http://schemas.openxmlformats.org/officeDocument/2006/relationships/hyperlink" Target="https://www.gov.uk/government/publications/keeping-children-safe-in-education--2" TargetMode="External"/><Relationship Id="rId73" Type="http://schemas.openxmlformats.org/officeDocument/2006/relationships/hyperlink" Target="https://nypartnerships.org.uk/prevent" TargetMode="External"/><Relationship Id="rId4" Type="http://schemas.openxmlformats.org/officeDocument/2006/relationships/hyperlink" Target="https://c-cluster-110.uploads.documents.cimpress.io/v1/uploads/d71d6fd8-b99e-4327-b8fd-1ac968b768a4~110/original?tenant=vbu-digital" TargetMode="External"/><Relationship Id="rId9" Type="http://schemas.openxmlformats.org/officeDocument/2006/relationships/hyperlink" Target="https://www.safeguardingchildren.co.uk/professionals/procedures-practice-guidance-and-one-minute-guides/missing-from-home-and-care/" TargetMode="External"/><Relationship Id="rId13" Type="http://schemas.openxmlformats.org/officeDocument/2006/relationships/hyperlink" Target="https://www.gov.uk/government/publications/keeping-children-safe-in-education--2" TargetMode="External"/><Relationship Id="rId18" Type="http://schemas.openxmlformats.org/officeDocument/2006/relationships/hyperlink" Target="https://www.gov.uk/government/publications/keeping-children-safe-in-education--2" TargetMode="External"/><Relationship Id="rId39" Type="http://schemas.openxmlformats.org/officeDocument/2006/relationships/hyperlink" Target="https://www.gov.uk/government/publications/keeping-children-safe-in-education--2" TargetMode="External"/><Relationship Id="rId34" Type="http://schemas.openxmlformats.org/officeDocument/2006/relationships/hyperlink" Target="https://www.nspcc.org.uk/keeping-children-safe/reporting-abuse/dedicated-helplines/whistleblowing-advice-line/" TargetMode="External"/><Relationship Id="rId50" Type="http://schemas.openxmlformats.org/officeDocument/2006/relationships/hyperlink" Target="https://c-cluster-110.uploads.documents.cimpress.io/v1/uploads/7f7eaedb-7ced-4e6e-9b54-37a41c3dee36~110/original?tenant=vbu-digital" TargetMode="External"/><Relationship Id="rId55" Type="http://schemas.openxmlformats.org/officeDocument/2006/relationships/hyperlink" Target="https://www.gov.uk/government/publications/keeping-children-safe-in-education--2" TargetMode="External"/><Relationship Id="rId7" Type="http://schemas.openxmlformats.org/officeDocument/2006/relationships/hyperlink" Target="https://www.gov.uk/government/publications/children-missing-education" TargetMode="External"/><Relationship Id="rId71" Type="http://schemas.openxmlformats.org/officeDocument/2006/relationships/hyperlink" Target="https://www.gov.uk/government/publications/keeping-children-safe-in-education--2" TargetMode="External"/></Relationships>
</file>

<file path=xl/worksheets/_rels/sheet6.xml.rels><?xml version="1.0" encoding="UTF-8" standalone="yes"?>
<Relationships xmlns="http://schemas.openxmlformats.org/package/2006/relationships"><Relationship Id="rId8" Type="http://schemas.openxmlformats.org/officeDocument/2006/relationships/hyperlink" Target="https://www.gov.uk/government/publications/early-years-foundation-stage-framework--2" TargetMode="External"/><Relationship Id="rId3" Type="http://schemas.openxmlformats.org/officeDocument/2006/relationships/hyperlink" Target="https://www.gov.uk/government/publications/keeping-children-safe-in-education--2" TargetMode="External"/><Relationship Id="rId7" Type="http://schemas.openxmlformats.org/officeDocument/2006/relationships/hyperlink" Target="https://www.gov.uk/government/publications/school-inspection-handbook-eif" TargetMode="External"/><Relationship Id="rId12" Type="http://schemas.openxmlformats.org/officeDocument/2006/relationships/printerSettings" Target="../printerSettings/printerSettings6.bin"/><Relationship Id="rId2" Type="http://schemas.openxmlformats.org/officeDocument/2006/relationships/hyperlink" Target="https://www.gov.uk/government/publications/keeping-children-safe-in-education--2" TargetMode="External"/><Relationship Id="rId1" Type="http://schemas.openxmlformats.org/officeDocument/2006/relationships/hyperlink" Target="https://www.gov.uk/government/publications/keeping-children-safe-in-education--2" TargetMode="External"/><Relationship Id="rId6" Type="http://schemas.openxmlformats.org/officeDocument/2006/relationships/hyperlink" Target="https://www.safeguardingchildren.co.uk/professionals/procedures-practice-guidance-and-one-minute-guides/professional-resolutions/" TargetMode="External"/><Relationship Id="rId11" Type="http://schemas.openxmlformats.org/officeDocument/2006/relationships/hyperlink" Target="https://www.gov.uk/government/publications/keeping-children-safe-in-education--2" TargetMode="External"/><Relationship Id="rId5" Type="http://schemas.openxmlformats.org/officeDocument/2006/relationships/hyperlink" Target="https://www.gov.uk/government/publications/keeping-children-safe-in-education--2" TargetMode="External"/><Relationship Id="rId10" Type="http://schemas.openxmlformats.org/officeDocument/2006/relationships/hyperlink" Target="https://www.gov.uk/government/publications/keeping-children-safe-in-education--2" TargetMode="External"/><Relationship Id="rId4" Type="http://schemas.openxmlformats.org/officeDocument/2006/relationships/hyperlink" Target="https://www.operationencompass.org/" TargetMode="External"/><Relationship Id="rId9" Type="http://schemas.openxmlformats.org/officeDocument/2006/relationships/hyperlink" Target="http://cyps.northyorks.gov.uk/" TargetMode="External"/></Relationships>
</file>

<file path=xl/worksheets/_rels/sheet7.xml.rels><?xml version="1.0" encoding="UTF-8" standalone="yes"?>
<Relationships xmlns="http://schemas.openxmlformats.org/package/2006/relationships"><Relationship Id="rId13" Type="http://schemas.openxmlformats.org/officeDocument/2006/relationships/hyperlink" Target="https://www.safeguardingchildren.co.uk/wp-content/uploads/2019/11/75036-Ladder-of-Intervention-final.pdf" TargetMode="External"/><Relationship Id="rId18" Type="http://schemas.openxmlformats.org/officeDocument/2006/relationships/hyperlink" Target="http://cyps.northyorks.gov.uk/equalities-and-diversity" TargetMode="External"/><Relationship Id="rId26" Type="http://schemas.openxmlformats.org/officeDocument/2006/relationships/hyperlink" Target="https://assets.publishing.service.gov.uk/government/uploads/system/uploads/attachment_data/file/550416/Children_Missing_Education_-_statutory_guidance.pdf" TargetMode="External"/><Relationship Id="rId39" Type="http://schemas.openxmlformats.org/officeDocument/2006/relationships/hyperlink" Target="https://assets.publishing.service.gov.uk/government/uploads/system/uploads/attachment_data/file/1101498/Suspension_and_Permanent_Exclusion_from_maintained_schools__academies_and_pupil_referral_units_in_England__including_pupil_movement.pdf" TargetMode="External"/><Relationship Id="rId21" Type="http://schemas.openxmlformats.org/officeDocument/2006/relationships/hyperlink" Target="http://cyps.northyorks.gov.uk/equalities-and-diversity" TargetMode="External"/><Relationship Id="rId34" Type="http://schemas.openxmlformats.org/officeDocument/2006/relationships/hyperlink" Target="https://www.gov.uk/government/publications/school-attendance" TargetMode="External"/><Relationship Id="rId42" Type="http://schemas.openxmlformats.org/officeDocument/2006/relationships/hyperlink" Target="https://cyps.northyorks.gov.uk/elective-home-education" TargetMode="External"/><Relationship Id="rId7" Type="http://schemas.openxmlformats.org/officeDocument/2006/relationships/hyperlink" Target="https://assets.publishing.service.gov.uk/government/uploads/system/uploads/attachment_data/file/444051/Use_of_reasonable_force_advice_Reviewed_July_2015.pdf" TargetMode="External"/><Relationship Id="rId2" Type="http://schemas.openxmlformats.org/officeDocument/2006/relationships/hyperlink" Target="https://www.gov.uk/government/publications/keeping-children-safe-in-education--2" TargetMode="External"/><Relationship Id="rId16" Type="http://schemas.openxmlformats.org/officeDocument/2006/relationships/hyperlink" Target="http://cyps.northyorks.gov.uk/sites/default/files/SEND/Specific%20Learning%20Difficulties/SEND%20Mainstream%20Guidance%201718.pdf" TargetMode="External"/><Relationship Id="rId20" Type="http://schemas.openxmlformats.org/officeDocument/2006/relationships/hyperlink" Target="https://consult.northyorks.gov.uk/snapwebhost/s.asp?k=146952740744" TargetMode="External"/><Relationship Id="rId29" Type="http://schemas.openxmlformats.org/officeDocument/2006/relationships/hyperlink" Target="https://www.gov.uk/government/publications/alternative-provision" TargetMode="External"/><Relationship Id="rId41" Type="http://schemas.openxmlformats.org/officeDocument/2006/relationships/hyperlink" Target="https://cyps.northyorks.gov.uk/elective-home-education" TargetMode="External"/><Relationship Id="rId1" Type="http://schemas.openxmlformats.org/officeDocument/2006/relationships/hyperlink" Target="https://www.gov.uk/government/publications/keeping-children-safe-in-education--2" TargetMode="External"/><Relationship Id="rId6" Type="http://schemas.openxmlformats.org/officeDocument/2006/relationships/hyperlink" Target="http://cyps.northyorks.gov.uk/sites/default/files/SEND/Specific%20Learning%20Difficulties/SEND%20Mainstream%20Guidance%201718.pdf" TargetMode="External"/><Relationship Id="rId11" Type="http://schemas.openxmlformats.org/officeDocument/2006/relationships/hyperlink" Target="https://assets.publishing.service.gov.uk/government/uploads/system/uploads/attachment_data/file/444051/Use_of_reasonable_force_advice_Reviewed_July_2015.pdf" TargetMode="External"/><Relationship Id="rId24" Type="http://schemas.openxmlformats.org/officeDocument/2006/relationships/hyperlink" Target="https://assets.publishing.service.gov.uk/government/uploads/system/uploads/attachment_data/file/739764/Guidance_on_school_attendance_Sept_2018.pdf" TargetMode="External"/><Relationship Id="rId32" Type="http://schemas.openxmlformats.org/officeDocument/2006/relationships/hyperlink" Target="https://assets.publishing.service.gov.uk/government/uploads/system/uploads/attachment_data/file/550416/Children_Missing_Education_-_statutory_guidance.pdf" TargetMode="External"/><Relationship Id="rId37" Type="http://schemas.openxmlformats.org/officeDocument/2006/relationships/hyperlink" Target="https://www.gov.uk/guidance/senior-mental-health-lead-training" TargetMode="External"/><Relationship Id="rId40" Type="http://schemas.openxmlformats.org/officeDocument/2006/relationships/hyperlink" Target="https://assets.publishing.service.gov.uk/government/uploads/system/uploads/attachment_data/file/1101498/Suspension_and_Permanent_Exclusion_from_maintained_schools__academies_and_pupil_referral_units_in_England__including_pupil_movement.pdf" TargetMode="External"/><Relationship Id="rId5" Type="http://schemas.openxmlformats.org/officeDocument/2006/relationships/hyperlink" Target="https://view.officeapps.live.com/op/view.aspx?src=https%3A%2F%2Fwww.equalityhumanrights.com%2Fsites%2Fdefault%2Ffiles%2Fthe-public-sector-equality-duty-and-data-protection.docx&amp;wdOrigin=BROWSELINK" TargetMode="External"/><Relationship Id="rId15" Type="http://schemas.openxmlformats.org/officeDocument/2006/relationships/hyperlink" Target="https://assets.publishing.service.gov.uk/government/uploads/system/uploads/attachment_data/file/398815/SEND_Code_of_Practice_January_2015.pdf" TargetMode="External"/><Relationship Id="rId23" Type="http://schemas.openxmlformats.org/officeDocument/2006/relationships/hyperlink" Target="https://www.gov.uk/report-hate-crime" TargetMode="External"/><Relationship Id="rId28" Type="http://schemas.openxmlformats.org/officeDocument/2006/relationships/hyperlink" Target="https://assets.publishing.service.gov.uk/government/uploads/system/uploads/attachment_data/file/550416/Children_Missing_Education_-_statutory_guidance.pdf" TargetMode="External"/><Relationship Id="rId36" Type="http://schemas.openxmlformats.org/officeDocument/2006/relationships/hyperlink" Target="https://cyps.northyorks.gov.uk/north-yorkshire-alternative-provision" TargetMode="External"/><Relationship Id="rId10" Type="http://schemas.openxmlformats.org/officeDocument/2006/relationships/hyperlink" Target="http://cyps.northyorks.gov.uk/sites/default/files/SEND/Specific%20Learning%20Difficulties/SEND%20Mainstream%20Guidance%201718.pdf" TargetMode="External"/><Relationship Id="rId19" Type="http://schemas.openxmlformats.org/officeDocument/2006/relationships/hyperlink" Target="https://www.safeguardingchildren.co.uk/wp-content/uploads/2019/11/75036-Ladder-of-Intervention-final.pdf" TargetMode="External"/><Relationship Id="rId31" Type="http://schemas.openxmlformats.org/officeDocument/2006/relationships/hyperlink" Target="https://assets.publishing.service.gov.uk/government/uploads/system/uploads/attachment_data/file/307867/Statutory_Guidance_-_Missing_from_care__3_.pdf" TargetMode="External"/><Relationship Id="rId4" Type="http://schemas.openxmlformats.org/officeDocument/2006/relationships/hyperlink" Target="https://www.gov.uk/government/publications/equality-act-2010-advice-for-schools" TargetMode="External"/><Relationship Id="rId9" Type="http://schemas.openxmlformats.org/officeDocument/2006/relationships/hyperlink" Target="https://www.gov.uk/government/publications/send-code-of-practice-0-to-25" TargetMode="External"/><Relationship Id="rId14" Type="http://schemas.openxmlformats.org/officeDocument/2006/relationships/hyperlink" Target="https://www.gov.uk/government/publications/preventing-and-tackling-bullying" TargetMode="External"/><Relationship Id="rId22" Type="http://schemas.openxmlformats.org/officeDocument/2006/relationships/hyperlink" Target="https://www.equalityhumanrights.com/en/publication-download/public-sector-equality-duty-guidance-schools-england" TargetMode="External"/><Relationship Id="rId27" Type="http://schemas.openxmlformats.org/officeDocument/2006/relationships/hyperlink" Target="https://assets.publishing.service.gov.uk/government/uploads/system/uploads/attachment_data/file/550416/Children_Missing_Education_-_statutory_guidance.pdf" TargetMode="External"/><Relationship Id="rId30" Type="http://schemas.openxmlformats.org/officeDocument/2006/relationships/hyperlink" Target="https://assets.publishing.service.gov.uk/government/uploads/system/uploads/attachment_data/file/739764/Guidance_on_school_attendance_Sept_2018.pdf" TargetMode="External"/><Relationship Id="rId35" Type="http://schemas.openxmlformats.org/officeDocument/2006/relationships/hyperlink" Target="https://www.gov.uk/government/publications/alternative-provision" TargetMode="External"/><Relationship Id="rId43" Type="http://schemas.openxmlformats.org/officeDocument/2006/relationships/printerSettings" Target="../printerSettings/printerSettings7.bin"/><Relationship Id="rId8" Type="http://schemas.openxmlformats.org/officeDocument/2006/relationships/hyperlink" Target="https://www.gov.uk/government/publications/keeping-children-safe-in-education--2" TargetMode="External"/><Relationship Id="rId3" Type="http://schemas.openxmlformats.org/officeDocument/2006/relationships/hyperlink" Target="https://www.gov.uk/government/publications/send-code-of-practice-0-to-25" TargetMode="External"/><Relationship Id="rId12" Type="http://schemas.openxmlformats.org/officeDocument/2006/relationships/hyperlink" Target="http://cyps.northyorks.gov.uk/sites/default/files/SEND/Specific%20Learning%20Difficulties/SEND%20Mainstream%20Guidance%201718.pdf" TargetMode="External"/><Relationship Id="rId17" Type="http://schemas.openxmlformats.org/officeDocument/2006/relationships/hyperlink" Target="https://www.gov.uk/government/publications/preventing-and-tackling-bullying" TargetMode="External"/><Relationship Id="rId25" Type="http://schemas.openxmlformats.org/officeDocument/2006/relationships/hyperlink" Target="https://www.gov.uk/government/publications/keeping-children-safe-in-education--2" TargetMode="External"/><Relationship Id="rId33" Type="http://schemas.openxmlformats.org/officeDocument/2006/relationships/hyperlink" Target="https://assets.publishing.service.gov.uk/government/uploads/system/uploads/attachment_data/file/664855/Transforming_children_and_young_people_s_mental_health_provision.pdf" TargetMode="External"/><Relationship Id="rId38" Type="http://schemas.openxmlformats.org/officeDocument/2006/relationships/hyperlink" Target="https://assets.publishing.service.gov.uk/government/uploads/system/uploads/attachment_data/file/1101597/Behaviour_in_schools_guidance_sept_22.pdf" TargetMode="External"/></Relationships>
</file>

<file path=xl/worksheets/_rels/sheet8.xml.rels><?xml version="1.0" encoding="UTF-8" standalone="yes"?>
<Relationships xmlns="http://schemas.openxmlformats.org/package/2006/relationships"><Relationship Id="rId8" Type="http://schemas.openxmlformats.org/officeDocument/2006/relationships/hyperlink" Target="http://www.safeguardingchildren.co.uk/working-with-individuals-vulnerable-to-extremism-in-education-settings" TargetMode="External"/><Relationship Id="rId13" Type="http://schemas.openxmlformats.org/officeDocument/2006/relationships/hyperlink" Target="https://nyestraining.co.uk/" TargetMode="External"/><Relationship Id="rId3" Type="http://schemas.openxmlformats.org/officeDocument/2006/relationships/hyperlink" Target="https://healthyschoolsnorthyorks.org/pshe-resources/" TargetMode="External"/><Relationship Id="rId7" Type="http://schemas.openxmlformats.org/officeDocument/2006/relationships/hyperlink" Target="http://cyps.northyorks.gov.uk/prevent" TargetMode="External"/><Relationship Id="rId12" Type="http://schemas.openxmlformats.org/officeDocument/2006/relationships/hyperlink" Target="https://healthyschoolsnorthyorks.org/training-events/" TargetMode="External"/><Relationship Id="rId2" Type="http://schemas.openxmlformats.org/officeDocument/2006/relationships/hyperlink" Target="https://www.gov.uk/government/publications/relationships-education-relationships-and-sex-education-rse-and-health-education" TargetMode="External"/><Relationship Id="rId1" Type="http://schemas.openxmlformats.org/officeDocument/2006/relationships/hyperlink" Target="https://www.gov.uk/government/publications/keeping-children-safe-in-education--2" TargetMode="External"/><Relationship Id="rId6" Type="http://schemas.openxmlformats.org/officeDocument/2006/relationships/hyperlink" Target="https://www.gov.uk/government/publications/promoting-fundamental-british-values-through-smsc" TargetMode="External"/><Relationship Id="rId11" Type="http://schemas.openxmlformats.org/officeDocument/2006/relationships/hyperlink" Target="https://www.gov.uk/guidance/teaching-about-relationships-sex-and-health" TargetMode="External"/><Relationship Id="rId5" Type="http://schemas.openxmlformats.org/officeDocument/2006/relationships/hyperlink" Target="https://assets.publishing.service.gov.uk/government/uploads/system/uploads/attachment_data/file/439598/prevent-duty-departmental-advice-v6.pdf" TargetMode="External"/><Relationship Id="rId10" Type="http://schemas.openxmlformats.org/officeDocument/2006/relationships/hyperlink" Target="https://www.gov.uk/government/publications/keeping-children-safe-in-education--2" TargetMode="External"/><Relationship Id="rId4" Type="http://schemas.openxmlformats.org/officeDocument/2006/relationships/hyperlink" Target="https://www.gov.uk/government/publications/teaching-online-safety-in-schools" TargetMode="External"/><Relationship Id="rId9" Type="http://schemas.openxmlformats.org/officeDocument/2006/relationships/hyperlink" Target="https://healthyschoolsnorthyorks.org/wp-content/uploads/2021/10/September-2021-Relationships-and-Sex-Education-guidance-for-schools-NYCC-1.pdf" TargetMode="External"/><Relationship Id="rId14"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hyperlink" Target="https://www.gov.uk/government/publications/early-years-foundation-stage-framework--2" TargetMode="External"/><Relationship Id="rId7" Type="http://schemas.openxmlformats.org/officeDocument/2006/relationships/printerSettings" Target="../printerSettings/printerSettings9.bin"/><Relationship Id="rId2" Type="http://schemas.openxmlformats.org/officeDocument/2006/relationships/hyperlink" Target="https://www.gov.uk/government/publications/early-years-foundation-stage-framework--2" TargetMode="External"/><Relationship Id="rId1" Type="http://schemas.openxmlformats.org/officeDocument/2006/relationships/hyperlink" Target="https://www.gov.uk/government/publications/early-years-foundation-stage-framework--2" TargetMode="External"/><Relationship Id="rId6" Type="http://schemas.openxmlformats.org/officeDocument/2006/relationships/hyperlink" Target="https://www.gov.uk/government/publications/early-years-foundation-stage-framework--2" TargetMode="External"/><Relationship Id="rId5" Type="http://schemas.openxmlformats.org/officeDocument/2006/relationships/hyperlink" Target="https://www.gov.uk/government/publications/early-years-foundation-stage-framework--2" TargetMode="External"/><Relationship Id="rId4" Type="http://schemas.openxmlformats.org/officeDocument/2006/relationships/hyperlink" Target="https://www.gov.uk/government/publications/early-years-foundation-stage-framework--2"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tint="-4.9989318521683403E-2"/>
  </sheetPr>
  <dimension ref="B2:F13"/>
  <sheetViews>
    <sheetView showGridLines="0" topLeftCell="A6" workbookViewId="0">
      <selection activeCell="D5" sqref="D5:F5"/>
    </sheetView>
  </sheetViews>
  <sheetFormatPr defaultRowHeight="15" x14ac:dyDescent="0.2"/>
  <cols>
    <col min="1" max="1" width="3.6640625" customWidth="1"/>
    <col min="2" max="6" width="30.77734375" customWidth="1"/>
  </cols>
  <sheetData>
    <row r="2" spans="2:6" ht="20.25" x14ac:dyDescent="0.3">
      <c r="B2" s="206" t="s">
        <v>533</v>
      </c>
      <c r="C2" s="206"/>
      <c r="D2" s="206"/>
      <c r="E2" s="206"/>
      <c r="F2" s="206"/>
    </row>
    <row r="4" spans="2:6" ht="270.75" customHeight="1" x14ac:dyDescent="0.2">
      <c r="B4" s="207" t="s">
        <v>580</v>
      </c>
      <c r="C4" s="207"/>
      <c r="D4" s="207"/>
      <c r="E4" s="207"/>
      <c r="F4" s="207"/>
    </row>
    <row r="5" spans="2:6" x14ac:dyDescent="0.2">
      <c r="B5" s="210" t="s">
        <v>590</v>
      </c>
      <c r="C5" s="210"/>
      <c r="D5" s="211" t="s">
        <v>591</v>
      </c>
      <c r="E5" s="211"/>
      <c r="F5" s="211"/>
    </row>
    <row r="6" spans="2:6" x14ac:dyDescent="0.2">
      <c r="B6" s="205"/>
      <c r="C6" s="196"/>
      <c r="D6" s="205"/>
      <c r="E6" s="196"/>
      <c r="F6" s="196"/>
    </row>
    <row r="7" spans="2:6" x14ac:dyDescent="0.2">
      <c r="B7" s="1" t="s">
        <v>0</v>
      </c>
    </row>
    <row r="8" spans="2:6" ht="15.75" thickBot="1" x14ac:dyDescent="0.25"/>
    <row r="9" spans="2:6" ht="27" thickBot="1" x14ac:dyDescent="0.25">
      <c r="B9" s="87">
        <v>1</v>
      </c>
      <c r="C9" s="88">
        <v>2</v>
      </c>
      <c r="D9" s="96">
        <v>3</v>
      </c>
      <c r="E9" s="89">
        <v>4</v>
      </c>
      <c r="F9" s="90">
        <v>5</v>
      </c>
    </row>
    <row r="10" spans="2:6" ht="97.5" customHeight="1" thickBot="1" x14ac:dyDescent="0.25">
      <c r="B10" s="91" t="s">
        <v>583</v>
      </c>
      <c r="C10" s="92" t="s">
        <v>581</v>
      </c>
      <c r="D10" s="93" t="s">
        <v>584</v>
      </c>
      <c r="E10" s="94" t="s">
        <v>585</v>
      </c>
      <c r="F10" s="95" t="s">
        <v>586</v>
      </c>
    </row>
    <row r="12" spans="2:6" ht="53.25" customHeight="1" x14ac:dyDescent="0.2">
      <c r="B12" s="208" t="s">
        <v>587</v>
      </c>
      <c r="C12" s="208"/>
      <c r="D12" s="208"/>
      <c r="E12" s="208"/>
      <c r="F12" s="208"/>
    </row>
    <row r="13" spans="2:6" ht="52.5" customHeight="1" x14ac:dyDescent="0.2">
      <c r="B13" s="209" t="s">
        <v>468</v>
      </c>
      <c r="C13" s="209"/>
      <c r="D13" s="209"/>
      <c r="E13" s="209"/>
      <c r="F13" s="209"/>
    </row>
  </sheetData>
  <sheetProtection algorithmName="SHA-512" hashValue="MaTWFmL7F4UH2mnJGZ8LHdKk+/irWFmULWa2rwguZpwN8MT391eFbXeMPjVq48q4AYXaQT9LRpV8MaEMntylEA==" saltValue="Z/yrpRVvJEHcK3Ayf+DeOQ==" spinCount="100000" sheet="1" objects="1" scenarios="1"/>
  <mergeCells count="6">
    <mergeCell ref="B2:F2"/>
    <mergeCell ref="B4:F4"/>
    <mergeCell ref="B12:F12"/>
    <mergeCell ref="B13:F13"/>
    <mergeCell ref="B5:C5"/>
    <mergeCell ref="D5:F5"/>
  </mergeCells>
  <hyperlinks>
    <hyperlink ref="B5:C5" r:id="rId1" display="Download the NYSCP School Safeguarding Audit Guidance Here" xr:uid="{588E364E-C2B3-4316-ABF3-33DA028C395C}"/>
    <hyperlink ref="D5:F5" r:id="rId2" display="Download the NYSCP School Safeguarrding Audit One Minute Guide for Governors, Trustees and Proprietors Here" xr:uid="{626D5037-5647-4D1A-95C0-78EBC5EFB3BE}"/>
  </hyperlinks>
  <pageMargins left="0.7" right="0.7" top="0.75" bottom="0.75" header="0.3" footer="0.3"/>
  <pageSetup paperSize="9" orientation="portrait" r:id="rId3"/>
  <headerFooter>
    <oddFooter>&amp;C&amp;1#&amp;"Calibri"&amp;10&amp;KFF0000OFFICIAL - SENSITIVE</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70C0"/>
  </sheetPr>
  <dimension ref="A1:J81"/>
  <sheetViews>
    <sheetView workbookViewId="0">
      <pane ySplit="3" topLeftCell="A4" activePane="bottomLeft" state="frozen"/>
      <selection pane="bottomLeft" activeCell="D4" sqref="D4:D5"/>
    </sheetView>
  </sheetViews>
  <sheetFormatPr defaultRowHeight="15" x14ac:dyDescent="0.2"/>
  <cols>
    <col min="1" max="1" width="6.109375" style="11" customWidth="1"/>
    <col min="2" max="3" width="30.77734375" customWidth="1"/>
    <col min="4" max="4" width="8.88671875" style="13" customWidth="1"/>
    <col min="5" max="5" width="38.88671875" bestFit="1" customWidth="1"/>
    <col min="6" max="6" width="26.5546875" customWidth="1"/>
    <col min="7" max="7" width="26.6640625" customWidth="1"/>
    <col min="8" max="8" width="30.109375" customWidth="1"/>
    <col min="9" max="10" width="0" hidden="1" customWidth="1"/>
  </cols>
  <sheetData>
    <row r="1" spans="1:10" s="103" customFormat="1" ht="20.25" x14ac:dyDescent="0.3">
      <c r="A1" s="105"/>
      <c r="B1" s="103" t="s">
        <v>531</v>
      </c>
      <c r="C1" s="103">
        <f>SUM(8-I1)</f>
        <v>8</v>
      </c>
      <c r="D1" s="106"/>
      <c r="E1" s="103" t="s">
        <v>470</v>
      </c>
      <c r="F1" s="106">
        <f>COUNTIF(F4:F16,"&lt;&gt;"&amp;"")</f>
        <v>0</v>
      </c>
      <c r="G1" s="103" t="s">
        <v>26</v>
      </c>
      <c r="H1" s="104" t="str">
        <f>IF(I1=8,"Section complete","Section not complete")</f>
        <v>Section not complete</v>
      </c>
      <c r="I1" s="106">
        <f>SUM(I4:I16)</f>
        <v>0</v>
      </c>
      <c r="J1" s="106">
        <f>I1</f>
        <v>0</v>
      </c>
    </row>
    <row r="2" spans="1:10" ht="15.75" x14ac:dyDescent="0.25">
      <c r="A2" s="260" t="s">
        <v>57</v>
      </c>
      <c r="B2" s="260"/>
      <c r="C2" s="260"/>
      <c r="D2" s="260"/>
      <c r="E2" s="260"/>
      <c r="F2" s="260"/>
      <c r="G2" s="260"/>
      <c r="H2" s="260"/>
    </row>
    <row r="3" spans="1:10" s="7" customFormat="1" ht="15.75" x14ac:dyDescent="0.25">
      <c r="A3" s="17"/>
      <c r="B3" s="18" t="s">
        <v>19</v>
      </c>
      <c r="C3" s="18" t="s">
        <v>20</v>
      </c>
      <c r="D3" s="20" t="s">
        <v>21</v>
      </c>
      <c r="E3" s="18" t="s">
        <v>22</v>
      </c>
      <c r="F3" s="18" t="s">
        <v>23</v>
      </c>
      <c r="G3" s="18" t="s">
        <v>24</v>
      </c>
      <c r="H3" s="18" t="s">
        <v>25</v>
      </c>
    </row>
    <row r="4" spans="1:10" ht="25.5" x14ac:dyDescent="0.2">
      <c r="A4" s="310">
        <v>1</v>
      </c>
      <c r="B4" s="243" t="s">
        <v>578</v>
      </c>
      <c r="C4" s="140" t="s">
        <v>446</v>
      </c>
      <c r="D4" s="335"/>
      <c r="E4" s="296"/>
      <c r="F4" s="296"/>
      <c r="G4" s="296"/>
      <c r="H4" s="296"/>
      <c r="I4" s="229">
        <f>COUNTIF(D4,"&lt;&gt;"&amp;"")</f>
        <v>0</v>
      </c>
    </row>
    <row r="5" spans="1:10" ht="25.5" x14ac:dyDescent="0.2">
      <c r="A5" s="311"/>
      <c r="B5" s="244"/>
      <c r="C5" s="141" t="s">
        <v>447</v>
      </c>
      <c r="D5" s="336"/>
      <c r="E5" s="298"/>
      <c r="F5" s="298"/>
      <c r="G5" s="298"/>
      <c r="H5" s="298"/>
      <c r="I5" s="229"/>
    </row>
    <row r="6" spans="1:10" ht="51" x14ac:dyDescent="0.2">
      <c r="A6" s="136">
        <v>2</v>
      </c>
      <c r="B6" s="19" t="s">
        <v>448</v>
      </c>
      <c r="C6" s="45" t="s">
        <v>449</v>
      </c>
      <c r="D6" s="169"/>
      <c r="E6" s="198"/>
      <c r="F6" s="198"/>
      <c r="G6" s="198"/>
      <c r="H6" s="198"/>
      <c r="I6" s="13">
        <f>COUNTIF(D6,"&lt;&gt;"&amp;"")</f>
        <v>0</v>
      </c>
    </row>
    <row r="7" spans="1:10" ht="38.25" x14ac:dyDescent="0.2">
      <c r="A7" s="137">
        <v>3</v>
      </c>
      <c r="B7" s="138" t="s">
        <v>450</v>
      </c>
      <c r="C7" s="32" t="s">
        <v>451</v>
      </c>
      <c r="D7" s="171"/>
      <c r="E7" s="200"/>
      <c r="F7" s="200"/>
      <c r="G7" s="200"/>
      <c r="H7" s="200"/>
      <c r="I7" s="13">
        <f>COUNTIF(D7,"&lt;&gt;"&amp;"")</f>
        <v>0</v>
      </c>
    </row>
    <row r="8" spans="1:10" ht="76.5" x14ac:dyDescent="0.2">
      <c r="A8" s="136">
        <v>4</v>
      </c>
      <c r="B8" s="19" t="s">
        <v>452</v>
      </c>
      <c r="C8" s="46" t="s">
        <v>453</v>
      </c>
      <c r="D8" s="169"/>
      <c r="E8" s="198"/>
      <c r="F8" s="198"/>
      <c r="G8" s="198"/>
      <c r="H8" s="198"/>
      <c r="I8" s="13">
        <f>COUNTIF(D8,"&lt;&gt;"&amp;"")</f>
        <v>0</v>
      </c>
    </row>
    <row r="9" spans="1:10" ht="25.5" x14ac:dyDescent="0.2">
      <c r="A9" s="310">
        <v>5</v>
      </c>
      <c r="B9" s="243" t="s">
        <v>454</v>
      </c>
      <c r="C9" s="140" t="s">
        <v>446</v>
      </c>
      <c r="D9" s="271"/>
      <c r="E9" s="296"/>
      <c r="F9" s="296"/>
      <c r="G9" s="296"/>
      <c r="H9" s="296"/>
      <c r="I9" s="229">
        <f>COUNTIF(D9,"&lt;&gt;"&amp;"")</f>
        <v>0</v>
      </c>
    </row>
    <row r="10" spans="1:10" ht="25.5" x14ac:dyDescent="0.2">
      <c r="A10" s="311"/>
      <c r="B10" s="244"/>
      <c r="C10" s="141" t="s">
        <v>455</v>
      </c>
      <c r="D10" s="272"/>
      <c r="E10" s="298"/>
      <c r="F10" s="298"/>
      <c r="G10" s="298"/>
      <c r="H10" s="298"/>
      <c r="I10" s="229"/>
    </row>
    <row r="11" spans="1:10" ht="38.25" x14ac:dyDescent="0.2">
      <c r="A11" s="136">
        <v>6</v>
      </c>
      <c r="B11" s="19" t="s">
        <v>579</v>
      </c>
      <c r="C11" s="45" t="s">
        <v>457</v>
      </c>
      <c r="D11" s="169"/>
      <c r="E11" s="198"/>
      <c r="F11" s="198"/>
      <c r="G11" s="198"/>
      <c r="H11" s="198"/>
      <c r="I11" s="13">
        <f>COUNTIF(D11,"&lt;&gt;"&amp;"")</f>
        <v>0</v>
      </c>
    </row>
    <row r="12" spans="1:10" x14ac:dyDescent="0.2">
      <c r="A12" s="310">
        <v>7</v>
      </c>
      <c r="B12" s="243" t="s">
        <v>458</v>
      </c>
      <c r="C12" s="140" t="s">
        <v>459</v>
      </c>
      <c r="D12" s="271"/>
      <c r="E12" s="296"/>
      <c r="F12" s="296"/>
      <c r="G12" s="296"/>
      <c r="H12" s="296"/>
      <c r="I12" s="229">
        <f>COUNTIF(D12,"&lt;&gt;"&amp;"")</f>
        <v>0</v>
      </c>
    </row>
    <row r="13" spans="1:10" x14ac:dyDescent="0.2">
      <c r="A13" s="318"/>
      <c r="B13" s="266"/>
      <c r="C13" s="34" t="s">
        <v>460</v>
      </c>
      <c r="D13" s="280"/>
      <c r="E13" s="297"/>
      <c r="F13" s="297"/>
      <c r="G13" s="297"/>
      <c r="H13" s="297"/>
      <c r="I13" s="229"/>
    </row>
    <row r="14" spans="1:10" x14ac:dyDescent="0.2">
      <c r="A14" s="311"/>
      <c r="B14" s="244"/>
      <c r="C14" s="141" t="s">
        <v>461</v>
      </c>
      <c r="D14" s="272"/>
      <c r="E14" s="298"/>
      <c r="F14" s="298"/>
      <c r="G14" s="298"/>
      <c r="H14" s="298"/>
      <c r="I14" s="229"/>
    </row>
    <row r="15" spans="1:10" ht="22.5" customHeight="1" x14ac:dyDescent="0.2">
      <c r="A15" s="289">
        <v>8</v>
      </c>
      <c r="B15" s="333" t="s">
        <v>462</v>
      </c>
      <c r="C15" s="81" t="s">
        <v>463</v>
      </c>
      <c r="D15" s="304"/>
      <c r="E15" s="238"/>
      <c r="F15" s="238"/>
      <c r="G15" s="238"/>
      <c r="H15" s="238"/>
      <c r="I15" s="229">
        <f>COUNTIF(D15,"&lt;&gt;"&amp;"")</f>
        <v>0</v>
      </c>
    </row>
    <row r="16" spans="1:10" x14ac:dyDescent="0.2">
      <c r="A16" s="290"/>
      <c r="B16" s="334"/>
      <c r="C16" s="80" t="s">
        <v>464</v>
      </c>
      <c r="D16" s="305"/>
      <c r="E16" s="240"/>
      <c r="F16" s="240"/>
      <c r="G16" s="240"/>
      <c r="H16" s="240"/>
      <c r="I16" s="229"/>
    </row>
    <row r="81" spans="4:4" x14ac:dyDescent="0.2">
      <c r="D81" s="13">
        <f>COUNTIF(D4:D4,"&gt;0")</f>
        <v>0</v>
      </c>
    </row>
  </sheetData>
  <sheetProtection algorithmName="SHA-512" hashValue="3Qys909Xh0b/oDXFm5/HkV1qg/S/QB/OvQkaK10iEyfYXj7ds5RpABLADXb4YgAE3Hca/ac98PL/Z8ioODIYQg==" saltValue="c6W3BVFVZAfsOvXjTupiyQ==" spinCount="100000" sheet="1" objects="1" scenarios="1" formatCells="0" formatRows="0" insertHyperlinks="0"/>
  <mergeCells count="33">
    <mergeCell ref="A2:H2"/>
    <mergeCell ref="A4:A5"/>
    <mergeCell ref="B4:B5"/>
    <mergeCell ref="A9:A10"/>
    <mergeCell ref="B9:B10"/>
    <mergeCell ref="D4:D5"/>
    <mergeCell ref="E4:E5"/>
    <mergeCell ref="E9:E10"/>
    <mergeCell ref="F4:F5"/>
    <mergeCell ref="G4:G5"/>
    <mergeCell ref="H4:H5"/>
    <mergeCell ref="A12:A14"/>
    <mergeCell ref="B12:B14"/>
    <mergeCell ref="A15:A16"/>
    <mergeCell ref="B15:B16"/>
    <mergeCell ref="D9:D10"/>
    <mergeCell ref="D12:D14"/>
    <mergeCell ref="D15:D16"/>
    <mergeCell ref="I15:I16"/>
    <mergeCell ref="I12:I14"/>
    <mergeCell ref="I9:I10"/>
    <mergeCell ref="I4:I5"/>
    <mergeCell ref="F15:F16"/>
    <mergeCell ref="G15:G16"/>
    <mergeCell ref="H15:H16"/>
    <mergeCell ref="F12:F14"/>
    <mergeCell ref="G12:G14"/>
    <mergeCell ref="E12:E14"/>
    <mergeCell ref="E15:E16"/>
    <mergeCell ref="H12:H14"/>
    <mergeCell ref="F9:F10"/>
    <mergeCell ref="G9:G10"/>
    <mergeCell ref="H9:H10"/>
  </mergeCells>
  <conditionalFormatting sqref="H1">
    <cfRule type="containsText" dxfId="23" priority="7" operator="containsText" text="Section not complete">
      <formula>NOT(ISERROR(SEARCH("Section not complete",H1)))</formula>
    </cfRule>
    <cfRule type="containsText" dxfId="22" priority="8" operator="containsText" text="Section complete">
      <formula>NOT(ISERROR(SEARCH("Section complete",H1)))</formula>
    </cfRule>
  </conditionalFormatting>
  <conditionalFormatting sqref="D4:D16">
    <cfRule type="containsText" dxfId="21" priority="2" operator="containsText" text="5">
      <formula>NOT(ISERROR(SEARCH("5",D4)))</formula>
    </cfRule>
    <cfRule type="containsText" dxfId="20" priority="3" operator="containsText" text="4">
      <formula>NOT(ISERROR(SEARCH("4",D4)))</formula>
    </cfRule>
    <cfRule type="containsText" dxfId="19" priority="4" operator="containsText" text="3">
      <formula>NOT(ISERROR(SEARCH("3",D4)))</formula>
    </cfRule>
    <cfRule type="containsText" dxfId="18" priority="5" operator="containsText" text="2">
      <formula>NOT(ISERROR(SEARCH("2",D4)))</formula>
    </cfRule>
    <cfRule type="containsText" dxfId="17" priority="6" operator="containsText" text="1">
      <formula>NOT(ISERROR(SEARCH("1",D4)))</formula>
    </cfRule>
  </conditionalFormatting>
  <conditionalFormatting sqref="F1">
    <cfRule type="cellIs" dxfId="16" priority="1" operator="greaterThan">
      <formula>0</formula>
    </cfRule>
  </conditionalFormatting>
  <dataValidations count="1">
    <dataValidation type="list" allowBlank="1" showInputMessage="1" showErrorMessage="1" sqref="D4:D16" xr:uid="{00000000-0002-0000-0900-000000000000}">
      <formula1>"5,4,3,2"</formula1>
    </dataValidation>
  </dataValidations>
  <hyperlinks>
    <hyperlink ref="C4" r:id="rId1" display="http://visits.northyorks.gov.uk/" xr:uid="{00000000-0004-0000-0900-000000000000}"/>
    <hyperlink ref="C5" r:id="rId2" display="http://oeapng.info/" xr:uid="{00000000-0004-0000-0900-000001000000}"/>
    <hyperlink ref="C6" r:id="rId3" display="http://oeapng.info/" xr:uid="{00000000-0004-0000-0900-000002000000}"/>
    <hyperlink ref="C7" r:id="rId4" display="http://oeapng.info/" xr:uid="{00000000-0004-0000-0900-000003000000}"/>
    <hyperlink ref="C9" r:id="rId5" display="http://visits.northyorks.gov.uk/" xr:uid="{00000000-0004-0000-0900-000004000000}"/>
    <hyperlink ref="C10" r:id="rId6" display="http://oeapng.info/" xr:uid="{00000000-0004-0000-0900-000005000000}"/>
    <hyperlink ref="C11" r:id="rId7" display="https://www.gov.uk/government/publications/keeping-children-safe-in-education--2" xr:uid="{00000000-0004-0000-0900-000006000000}"/>
    <hyperlink ref="C12" r:id="rId8" display="https://www.gov.uk/government/publications/keeping-children-safe-in-education--2" xr:uid="{00000000-0004-0000-0900-000007000000}"/>
    <hyperlink ref="C13" r:id="rId9" display="http://www.hse.gov.uk/youngpeople/workexperience/organiser.htm" xr:uid="{00000000-0004-0000-0900-000008000000}"/>
    <hyperlink ref="C14" r:id="rId10" display="https://www.gov.uk/government/publications/post-16-work-experience-as-a-part-of-16-to-19-study-programmes" xr:uid="{00000000-0004-0000-0900-000009000000}"/>
    <hyperlink ref="C15" r:id="rId11" display="https://www.gov.uk/government/publications/keeping-children-safe-in-education--2" xr:uid="{00000000-0004-0000-0900-00000A000000}"/>
    <hyperlink ref="C16" r:id="rId12" display="https://www.gov.uk/government/publications/alternative-provision" xr:uid="{00000000-0004-0000-0900-00000B000000}"/>
  </hyperlinks>
  <pageMargins left="0.7" right="0.7" top="0.75" bottom="0.75" header="0.3" footer="0.3"/>
  <pageSetup paperSize="9" orientation="portrait" r:id="rId13"/>
  <headerFooter>
    <oddFooter>&amp;C&amp;1#&amp;"Calibri"&amp;10&amp;KFF0000OFFICIAL - SENSITIVE</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B0F0"/>
  </sheetPr>
  <dimension ref="A1:J53"/>
  <sheetViews>
    <sheetView workbookViewId="0">
      <pane ySplit="3" topLeftCell="A4" activePane="bottomLeft" state="frozen"/>
      <selection pane="bottomLeft" activeCell="D4" sqref="D4"/>
    </sheetView>
  </sheetViews>
  <sheetFormatPr defaultRowHeight="15" x14ac:dyDescent="0.2"/>
  <cols>
    <col min="1" max="1" width="6.109375" style="11" customWidth="1"/>
    <col min="2" max="3" width="30.77734375" customWidth="1"/>
    <col min="4" max="4" width="8.88671875" style="13" customWidth="1"/>
    <col min="5" max="5" width="38.88671875" bestFit="1" customWidth="1"/>
    <col min="6" max="6" width="26.5546875" customWidth="1"/>
    <col min="7" max="7" width="26.6640625" customWidth="1"/>
    <col min="8" max="8" width="25.109375" bestFit="1" customWidth="1"/>
    <col min="9" max="10" width="0" hidden="1" customWidth="1"/>
  </cols>
  <sheetData>
    <row r="1" spans="1:10" s="103" customFormat="1" ht="20.25" x14ac:dyDescent="0.3">
      <c r="A1" s="105"/>
      <c r="B1" s="103" t="s">
        <v>531</v>
      </c>
      <c r="C1" s="103">
        <f>SUM(8-I1)</f>
        <v>8</v>
      </c>
      <c r="D1" s="106"/>
      <c r="E1" s="103" t="s">
        <v>470</v>
      </c>
      <c r="F1" s="106">
        <f>COUNTIF(F4:F11,"&lt;&gt;"&amp;"")</f>
        <v>0</v>
      </c>
      <c r="G1" s="103" t="s">
        <v>26</v>
      </c>
      <c r="H1" s="104" t="str">
        <f>IF(I1=8,"Section complete","Section not complete")</f>
        <v>Section not complete</v>
      </c>
      <c r="I1" s="103">
        <f>SUM(I4:I11)</f>
        <v>0</v>
      </c>
      <c r="J1" s="106">
        <f>I1</f>
        <v>0</v>
      </c>
    </row>
    <row r="2" spans="1:10" ht="15.75" x14ac:dyDescent="0.25">
      <c r="A2" s="260" t="s">
        <v>58</v>
      </c>
      <c r="B2" s="260"/>
      <c r="C2" s="260"/>
      <c r="D2" s="260"/>
      <c r="E2" s="260"/>
      <c r="F2" s="260"/>
      <c r="G2" s="260"/>
      <c r="H2" s="260"/>
    </row>
    <row r="3" spans="1:10" s="7" customFormat="1" ht="15.75" x14ac:dyDescent="0.25">
      <c r="A3" s="17"/>
      <c r="B3" s="18" t="s">
        <v>19</v>
      </c>
      <c r="C3" s="18" t="s">
        <v>20</v>
      </c>
      <c r="D3" s="20" t="s">
        <v>21</v>
      </c>
      <c r="E3" s="18" t="s">
        <v>22</v>
      </c>
      <c r="F3" s="18" t="s">
        <v>23</v>
      </c>
      <c r="G3" s="18" t="s">
        <v>24</v>
      </c>
      <c r="H3" s="18" t="s">
        <v>25</v>
      </c>
    </row>
    <row r="4" spans="1:10" ht="229.5" x14ac:dyDescent="0.2">
      <c r="A4" s="97" t="s">
        <v>281</v>
      </c>
      <c r="B4" s="138" t="s">
        <v>99</v>
      </c>
      <c r="C4" s="8" t="s">
        <v>471</v>
      </c>
      <c r="D4" s="170"/>
      <c r="E4" s="200"/>
      <c r="F4" s="200"/>
      <c r="G4" s="200"/>
      <c r="H4" s="200"/>
      <c r="I4" s="13">
        <f>COUNTIF(D4,"&lt;&gt;"&amp;"")</f>
        <v>0</v>
      </c>
    </row>
    <row r="5" spans="1:10" ht="153" x14ac:dyDescent="0.2">
      <c r="A5" s="125" t="s">
        <v>282</v>
      </c>
      <c r="B5" s="127" t="s">
        <v>499</v>
      </c>
      <c r="C5" s="31" t="s">
        <v>472</v>
      </c>
      <c r="D5" s="169"/>
      <c r="E5" s="198"/>
      <c r="F5" s="198"/>
      <c r="G5" s="198"/>
      <c r="H5" s="198"/>
      <c r="I5" s="13">
        <f t="shared" ref="I5:I11" si="0">COUNTIF(D5,"&lt;&gt;"&amp;"")</f>
        <v>0</v>
      </c>
    </row>
    <row r="6" spans="1:10" ht="140.25" x14ac:dyDescent="0.2">
      <c r="A6" s="97" t="s">
        <v>283</v>
      </c>
      <c r="B6" s="138" t="s">
        <v>100</v>
      </c>
      <c r="C6" s="8" t="s">
        <v>473</v>
      </c>
      <c r="D6" s="171"/>
      <c r="E6" s="200"/>
      <c r="F6" s="200"/>
      <c r="G6" s="200"/>
      <c r="H6" s="200"/>
      <c r="I6" s="13">
        <f t="shared" si="0"/>
        <v>0</v>
      </c>
    </row>
    <row r="7" spans="1:10" ht="165.75" x14ac:dyDescent="0.2">
      <c r="A7" s="125" t="s">
        <v>284</v>
      </c>
      <c r="B7" s="127" t="s">
        <v>500</v>
      </c>
      <c r="C7" s="31" t="s">
        <v>474</v>
      </c>
      <c r="D7" s="169"/>
      <c r="E7" s="198"/>
      <c r="F7" s="198"/>
      <c r="G7" s="198"/>
      <c r="H7" s="198"/>
      <c r="I7" s="13">
        <f t="shared" si="0"/>
        <v>0</v>
      </c>
    </row>
    <row r="8" spans="1:10" ht="267.75" x14ac:dyDescent="0.2">
      <c r="A8" s="97" t="s">
        <v>285</v>
      </c>
      <c r="B8" s="138" t="s">
        <v>101</v>
      </c>
      <c r="C8" s="8" t="s">
        <v>476</v>
      </c>
      <c r="D8" s="171"/>
      <c r="E8" s="200"/>
      <c r="F8" s="200"/>
      <c r="G8" s="200"/>
      <c r="H8" s="200"/>
      <c r="I8" s="13">
        <f t="shared" si="0"/>
        <v>0</v>
      </c>
    </row>
    <row r="9" spans="1:10" ht="114.75" x14ac:dyDescent="0.2">
      <c r="A9" s="125" t="s">
        <v>286</v>
      </c>
      <c r="B9" s="127" t="s">
        <v>102</v>
      </c>
      <c r="C9" s="31" t="s">
        <v>475</v>
      </c>
      <c r="D9" s="169"/>
      <c r="E9" s="198"/>
      <c r="F9" s="198"/>
      <c r="G9" s="198"/>
      <c r="H9" s="198"/>
      <c r="I9" s="13">
        <f t="shared" si="0"/>
        <v>0</v>
      </c>
    </row>
    <row r="10" spans="1:10" ht="102" x14ac:dyDescent="0.2">
      <c r="A10" s="97" t="s">
        <v>287</v>
      </c>
      <c r="B10" s="138" t="s">
        <v>103</v>
      </c>
      <c r="C10" s="8" t="s">
        <v>532</v>
      </c>
      <c r="D10" s="171"/>
      <c r="E10" s="200"/>
      <c r="F10" s="200"/>
      <c r="G10" s="200"/>
      <c r="H10" s="200"/>
      <c r="I10" s="13">
        <f t="shared" si="0"/>
        <v>0</v>
      </c>
    </row>
    <row r="11" spans="1:10" ht="114.75" x14ac:dyDescent="0.2">
      <c r="A11" s="125" t="s">
        <v>288</v>
      </c>
      <c r="B11" s="127" t="s">
        <v>104</v>
      </c>
      <c r="C11" s="31" t="s">
        <v>105</v>
      </c>
      <c r="D11" s="169"/>
      <c r="E11" s="198"/>
      <c r="F11" s="198"/>
      <c r="G11" s="198"/>
      <c r="H11" s="198"/>
      <c r="I11" s="13">
        <f t="shared" si="0"/>
        <v>0</v>
      </c>
    </row>
    <row r="12" spans="1:10" x14ac:dyDescent="0.2">
      <c r="I12" s="13"/>
    </row>
    <row r="53" spans="4:4" x14ac:dyDescent="0.2">
      <c r="D53" s="13">
        <f>COUNTIF(D4:D4,"&gt;0")</f>
        <v>0</v>
      </c>
    </row>
  </sheetData>
  <sheetProtection algorithmName="SHA-512" hashValue="Lx8mahn8nEvfJqPdGumdTLb3C0OPxrJecsOG+DiknIaRGZEDuFhJ7R9OQ9HTehKi0kYS8AtWREi2CPXf4hdvQQ==" saltValue="UZsIT18X2a4Dw6I21FNrJA==" spinCount="100000" sheet="1" objects="1" scenarios="1" formatCells="0" formatRows="0" insertHyperlinks="0"/>
  <mergeCells count="1">
    <mergeCell ref="A2:H2"/>
  </mergeCells>
  <conditionalFormatting sqref="H1">
    <cfRule type="containsText" dxfId="15" priority="7" operator="containsText" text="Section not complete">
      <formula>NOT(ISERROR(SEARCH("Section not complete",H1)))</formula>
    </cfRule>
    <cfRule type="containsText" dxfId="14" priority="8" operator="containsText" text="Section complete">
      <formula>NOT(ISERROR(SEARCH("Section complete",H1)))</formula>
    </cfRule>
  </conditionalFormatting>
  <conditionalFormatting sqref="D4:D11">
    <cfRule type="containsText" dxfId="13" priority="2" operator="containsText" text="5">
      <formula>NOT(ISERROR(SEARCH("5",D4)))</formula>
    </cfRule>
    <cfRule type="containsText" dxfId="12" priority="3" operator="containsText" text="4">
      <formula>NOT(ISERROR(SEARCH("4",D4)))</formula>
    </cfRule>
    <cfRule type="containsText" dxfId="11" priority="4" operator="containsText" text="3">
      <formula>NOT(ISERROR(SEARCH("3",D4)))</formula>
    </cfRule>
    <cfRule type="containsText" dxfId="10" priority="5" operator="containsText" text="2">
      <formula>NOT(ISERROR(SEARCH("2",D4)))</formula>
    </cfRule>
    <cfRule type="containsText" dxfId="9" priority="6" operator="containsText" text="1">
      <formula>NOT(ISERROR(SEARCH("1",D4)))</formula>
    </cfRule>
  </conditionalFormatting>
  <conditionalFormatting sqref="F1">
    <cfRule type="cellIs" dxfId="8" priority="1" operator="greaterThan">
      <formula>0</formula>
    </cfRule>
  </conditionalFormatting>
  <dataValidations count="2">
    <dataValidation type="list" allowBlank="1" showInputMessage="1" showErrorMessage="1" sqref="D4:D10" xr:uid="{00000000-0002-0000-0A00-000000000000}">
      <formula1>"5,4,3,2"</formula1>
    </dataValidation>
    <dataValidation type="list" allowBlank="1" showInputMessage="1" showErrorMessage="1" sqref="D11" xr:uid="{00000000-0002-0000-0A00-000001000000}">
      <formula1>"5,4,3,2,1"</formula1>
    </dataValidation>
  </dataValidations>
  <pageMargins left="0.7" right="0.7" top="0.75" bottom="0.75" header="0.3" footer="0.3"/>
  <pageSetup paperSize="9" orientation="portrait" r:id="rId1"/>
  <headerFooter>
    <oddFooter>&amp;C&amp;1#&amp;"Calibri"&amp;10&amp;KFF0000OFFICIAL - SENSITIVE</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8" tint="0.59999389629810485"/>
  </sheetPr>
  <dimension ref="A1:J73"/>
  <sheetViews>
    <sheetView workbookViewId="0">
      <pane ySplit="3" topLeftCell="A4" activePane="bottomLeft" state="frozen"/>
      <selection pane="bottomLeft" activeCell="D4" sqref="D4:D5"/>
    </sheetView>
  </sheetViews>
  <sheetFormatPr defaultRowHeight="15" x14ac:dyDescent="0.2"/>
  <cols>
    <col min="1" max="1" width="6.109375" style="11" customWidth="1"/>
    <col min="2" max="3" width="30.77734375" customWidth="1"/>
    <col min="4" max="4" width="8.88671875" style="13" customWidth="1"/>
    <col min="5" max="5" width="38.88671875" bestFit="1" customWidth="1"/>
    <col min="6" max="6" width="26.5546875" customWidth="1"/>
    <col min="7" max="7" width="26.6640625" customWidth="1"/>
    <col min="8" max="8" width="25.109375" bestFit="1" customWidth="1"/>
    <col min="9" max="10" width="0" hidden="1" customWidth="1"/>
  </cols>
  <sheetData>
    <row r="1" spans="1:10" s="103" customFormat="1" ht="20.25" x14ac:dyDescent="0.3">
      <c r="A1" s="105"/>
      <c r="B1" s="103" t="s">
        <v>531</v>
      </c>
      <c r="C1" s="103">
        <f>SUM(12-I1)</f>
        <v>12</v>
      </c>
      <c r="D1" s="106"/>
      <c r="E1" s="103" t="s">
        <v>470</v>
      </c>
      <c r="F1" s="106">
        <f>COUNTIF(F4:F40,"&lt;&gt;"&amp;"")</f>
        <v>0</v>
      </c>
      <c r="G1" s="103" t="s">
        <v>26</v>
      </c>
      <c r="H1" s="104" t="str">
        <f>IF(I1=12,"Section complete","Section not complete")</f>
        <v>Section not complete</v>
      </c>
      <c r="I1" s="103">
        <f>SUM(I4:I40)</f>
        <v>0</v>
      </c>
      <c r="J1" s="106">
        <f>I1</f>
        <v>0</v>
      </c>
    </row>
    <row r="2" spans="1:10" ht="15.75" x14ac:dyDescent="0.25">
      <c r="A2" s="260" t="s">
        <v>59</v>
      </c>
      <c r="B2" s="260"/>
      <c r="C2" s="260"/>
      <c r="D2" s="260"/>
      <c r="E2" s="260"/>
      <c r="F2" s="260"/>
      <c r="G2" s="260"/>
      <c r="H2" s="260"/>
    </row>
    <row r="3" spans="1:10" s="7" customFormat="1" ht="15.75" x14ac:dyDescent="0.25">
      <c r="A3" s="17"/>
      <c r="B3" s="18" t="s">
        <v>19</v>
      </c>
      <c r="C3" s="18" t="s">
        <v>20</v>
      </c>
      <c r="D3" s="20" t="s">
        <v>21</v>
      </c>
      <c r="E3" s="18" t="s">
        <v>22</v>
      </c>
      <c r="F3" s="18" t="s">
        <v>23</v>
      </c>
      <c r="G3" s="18" t="s">
        <v>24</v>
      </c>
      <c r="H3" s="18" t="s">
        <v>25</v>
      </c>
    </row>
    <row r="4" spans="1:10" ht="38.25" x14ac:dyDescent="0.2">
      <c r="A4" s="353" t="s">
        <v>281</v>
      </c>
      <c r="B4" s="355" t="s">
        <v>106</v>
      </c>
      <c r="C4" s="22" t="s">
        <v>107</v>
      </c>
      <c r="D4" s="335"/>
      <c r="E4" s="236"/>
      <c r="F4" s="236"/>
      <c r="G4" s="236"/>
      <c r="H4" s="236"/>
      <c r="I4" s="229">
        <f>COUNTIF(D4,"&lt;&gt;"&amp;"")</f>
        <v>0</v>
      </c>
    </row>
    <row r="5" spans="1:10" ht="51" x14ac:dyDescent="0.2">
      <c r="A5" s="354"/>
      <c r="B5" s="356"/>
      <c r="C5" s="178" t="s">
        <v>108</v>
      </c>
      <c r="D5" s="336"/>
      <c r="E5" s="237"/>
      <c r="F5" s="237"/>
      <c r="G5" s="237"/>
      <c r="H5" s="237"/>
      <c r="I5" s="229"/>
    </row>
    <row r="6" spans="1:10" ht="51" x14ac:dyDescent="0.2">
      <c r="A6" s="125" t="s">
        <v>282</v>
      </c>
      <c r="B6" s="127" t="s">
        <v>109</v>
      </c>
      <c r="C6" s="31" t="s">
        <v>110</v>
      </c>
      <c r="D6" s="169"/>
      <c r="E6" s="198"/>
      <c r="F6" s="198"/>
      <c r="G6" s="198"/>
      <c r="H6" s="198"/>
      <c r="I6" s="13">
        <f>COUNTIF(D6,"&lt;&gt;"&amp;"")</f>
        <v>0</v>
      </c>
    </row>
    <row r="7" spans="1:10" ht="25.5" x14ac:dyDescent="0.2">
      <c r="A7" s="343" t="s">
        <v>283</v>
      </c>
      <c r="B7" s="345" t="s">
        <v>111</v>
      </c>
      <c r="C7" s="179" t="s">
        <v>112</v>
      </c>
      <c r="D7" s="271"/>
      <c r="E7" s="236"/>
      <c r="F7" s="236"/>
      <c r="G7" s="236"/>
      <c r="H7" s="236"/>
      <c r="I7" s="229">
        <f>COUNTIF(D7,"&lt;&gt;"&amp;"")</f>
        <v>0</v>
      </c>
    </row>
    <row r="8" spans="1:10" ht="25.5" x14ac:dyDescent="0.2">
      <c r="A8" s="348"/>
      <c r="B8" s="351"/>
      <c r="C8" s="180" t="s">
        <v>113</v>
      </c>
      <c r="D8" s="280"/>
      <c r="E8" s="259"/>
      <c r="F8" s="259"/>
      <c r="G8" s="259"/>
      <c r="H8" s="259"/>
      <c r="I8" s="229"/>
    </row>
    <row r="9" spans="1:10" ht="25.5" x14ac:dyDescent="0.2">
      <c r="A9" s="348"/>
      <c r="B9" s="351"/>
      <c r="C9" s="180" t="s">
        <v>114</v>
      </c>
      <c r="D9" s="280"/>
      <c r="E9" s="259"/>
      <c r="F9" s="259"/>
      <c r="G9" s="259"/>
      <c r="H9" s="259"/>
      <c r="I9" s="229"/>
    </row>
    <row r="10" spans="1:10" ht="25.5" x14ac:dyDescent="0.2">
      <c r="A10" s="348"/>
      <c r="B10" s="351"/>
      <c r="C10" s="180" t="s">
        <v>115</v>
      </c>
      <c r="D10" s="280"/>
      <c r="E10" s="259"/>
      <c r="F10" s="259"/>
      <c r="G10" s="259"/>
      <c r="H10" s="259"/>
      <c r="I10" s="229"/>
    </row>
    <row r="11" spans="1:10" ht="25.5" x14ac:dyDescent="0.2">
      <c r="A11" s="348"/>
      <c r="B11" s="351"/>
      <c r="C11" s="180" t="s">
        <v>116</v>
      </c>
      <c r="D11" s="280"/>
      <c r="E11" s="259"/>
      <c r="F11" s="259"/>
      <c r="G11" s="259"/>
      <c r="H11" s="259"/>
      <c r="I11" s="229"/>
    </row>
    <row r="12" spans="1:10" ht="51" x14ac:dyDescent="0.2">
      <c r="A12" s="348"/>
      <c r="B12" s="351"/>
      <c r="C12" s="180" t="s">
        <v>117</v>
      </c>
      <c r="D12" s="280"/>
      <c r="E12" s="259"/>
      <c r="F12" s="259"/>
      <c r="G12" s="259"/>
      <c r="H12" s="259"/>
      <c r="I12" s="229"/>
    </row>
    <row r="13" spans="1:10" ht="25.5" x14ac:dyDescent="0.2">
      <c r="A13" s="344"/>
      <c r="B13" s="346"/>
      <c r="C13" s="23" t="s">
        <v>118</v>
      </c>
      <c r="D13" s="272"/>
      <c r="E13" s="237"/>
      <c r="F13" s="237"/>
      <c r="G13" s="237"/>
      <c r="H13" s="237"/>
      <c r="I13" s="229"/>
    </row>
    <row r="14" spans="1:10" ht="51" x14ac:dyDescent="0.2">
      <c r="A14" s="261" t="s">
        <v>284</v>
      </c>
      <c r="B14" s="263" t="s">
        <v>119</v>
      </c>
      <c r="C14" s="181" t="s">
        <v>534</v>
      </c>
      <c r="D14" s="278"/>
      <c r="E14" s="238"/>
      <c r="F14" s="238"/>
      <c r="G14" s="238"/>
      <c r="H14" s="238"/>
      <c r="I14" s="229">
        <f>COUNTIF(D14,"&lt;&gt;"&amp;"")</f>
        <v>0</v>
      </c>
    </row>
    <row r="15" spans="1:10" ht="63.75" x14ac:dyDescent="0.2">
      <c r="A15" s="262"/>
      <c r="B15" s="264"/>
      <c r="C15" s="37" t="s">
        <v>120</v>
      </c>
      <c r="D15" s="279"/>
      <c r="E15" s="240"/>
      <c r="F15" s="240"/>
      <c r="G15" s="240"/>
      <c r="H15" s="240"/>
      <c r="I15" s="229"/>
    </row>
    <row r="16" spans="1:10" ht="38.25" x14ac:dyDescent="0.2">
      <c r="A16" s="97" t="s">
        <v>285</v>
      </c>
      <c r="B16" s="138" t="s">
        <v>121</v>
      </c>
      <c r="C16" s="73" t="s">
        <v>535</v>
      </c>
      <c r="D16" s="171"/>
      <c r="E16" s="197"/>
      <c r="F16" s="197"/>
      <c r="G16" s="197"/>
      <c r="H16" s="197"/>
      <c r="I16" s="13">
        <f>COUNTIF(D16,"&lt;&gt;"&amp;"")</f>
        <v>0</v>
      </c>
    </row>
    <row r="17" spans="1:9" ht="51" x14ac:dyDescent="0.2">
      <c r="A17" s="261" t="s">
        <v>286</v>
      </c>
      <c r="B17" s="263" t="s">
        <v>122</v>
      </c>
      <c r="C17" s="182" t="s">
        <v>123</v>
      </c>
      <c r="D17" s="278"/>
      <c r="E17" s="238"/>
      <c r="F17" s="238"/>
      <c r="G17" s="238"/>
      <c r="H17" s="238"/>
      <c r="I17" s="229">
        <f>COUNTIF(D17,"&lt;&gt;"&amp;"")</f>
        <v>0</v>
      </c>
    </row>
    <row r="18" spans="1:9" ht="76.5" x14ac:dyDescent="0.2">
      <c r="A18" s="262"/>
      <c r="B18" s="264"/>
      <c r="C18" s="37" t="s">
        <v>124</v>
      </c>
      <c r="D18" s="279"/>
      <c r="E18" s="240"/>
      <c r="F18" s="240"/>
      <c r="G18" s="240"/>
      <c r="H18" s="240"/>
      <c r="I18" s="229"/>
    </row>
    <row r="19" spans="1:9" x14ac:dyDescent="0.2">
      <c r="A19" s="347" t="s">
        <v>287</v>
      </c>
      <c r="B19" s="350" t="s">
        <v>125</v>
      </c>
      <c r="C19" s="183" t="s">
        <v>126</v>
      </c>
      <c r="D19" s="271"/>
      <c r="E19" s="236"/>
      <c r="F19" s="236"/>
      <c r="G19" s="236"/>
      <c r="H19" s="236"/>
      <c r="I19" s="229">
        <f>COUNTIF(D19,"&lt;&gt;"&amp;"")</f>
        <v>0</v>
      </c>
    </row>
    <row r="20" spans="1:9" ht="25.5" x14ac:dyDescent="0.2">
      <c r="A20" s="348"/>
      <c r="B20" s="351"/>
      <c r="C20" s="180" t="s">
        <v>127</v>
      </c>
      <c r="D20" s="280"/>
      <c r="E20" s="259"/>
      <c r="F20" s="259"/>
      <c r="G20" s="259"/>
      <c r="H20" s="259"/>
      <c r="I20" s="229"/>
    </row>
    <row r="21" spans="1:9" x14ac:dyDescent="0.2">
      <c r="A21" s="348"/>
      <c r="B21" s="351"/>
      <c r="C21" s="180" t="s">
        <v>128</v>
      </c>
      <c r="D21" s="280"/>
      <c r="E21" s="259"/>
      <c r="F21" s="259"/>
      <c r="G21" s="259"/>
      <c r="H21" s="259"/>
      <c r="I21" s="229"/>
    </row>
    <row r="22" spans="1:9" x14ac:dyDescent="0.2">
      <c r="A22" s="348"/>
      <c r="B22" s="351"/>
      <c r="C22" s="180" t="s">
        <v>129</v>
      </c>
      <c r="D22" s="280"/>
      <c r="E22" s="259"/>
      <c r="F22" s="259"/>
      <c r="G22" s="259"/>
      <c r="H22" s="259"/>
      <c r="I22" s="229"/>
    </row>
    <row r="23" spans="1:9" x14ac:dyDescent="0.2">
      <c r="A23" s="348"/>
      <c r="B23" s="351"/>
      <c r="C23" s="180" t="s">
        <v>130</v>
      </c>
      <c r="D23" s="280"/>
      <c r="E23" s="259"/>
      <c r="F23" s="259"/>
      <c r="G23" s="259"/>
      <c r="H23" s="259"/>
      <c r="I23" s="229"/>
    </row>
    <row r="24" spans="1:9" ht="25.5" x14ac:dyDescent="0.2">
      <c r="A24" s="348"/>
      <c r="B24" s="351"/>
      <c r="C24" s="180" t="s">
        <v>131</v>
      </c>
      <c r="D24" s="280"/>
      <c r="E24" s="259"/>
      <c r="F24" s="259"/>
      <c r="G24" s="259"/>
      <c r="H24" s="259"/>
      <c r="I24" s="229"/>
    </row>
    <row r="25" spans="1:9" x14ac:dyDescent="0.2">
      <c r="A25" s="348"/>
      <c r="B25" s="351"/>
      <c r="C25" s="180" t="s">
        <v>132</v>
      </c>
      <c r="D25" s="280"/>
      <c r="E25" s="259"/>
      <c r="F25" s="259"/>
      <c r="G25" s="259"/>
      <c r="H25" s="259"/>
      <c r="I25" s="229"/>
    </row>
    <row r="26" spans="1:9" ht="25.5" x14ac:dyDescent="0.2">
      <c r="A26" s="348"/>
      <c r="B26" s="351"/>
      <c r="C26" s="180" t="s">
        <v>133</v>
      </c>
      <c r="D26" s="280"/>
      <c r="E26" s="259"/>
      <c r="F26" s="259"/>
      <c r="G26" s="259"/>
      <c r="H26" s="259"/>
      <c r="I26" s="229"/>
    </row>
    <row r="27" spans="1:9" x14ac:dyDescent="0.2">
      <c r="A27" s="348"/>
      <c r="B27" s="351"/>
      <c r="C27" s="180" t="s">
        <v>134</v>
      </c>
      <c r="D27" s="280"/>
      <c r="E27" s="259"/>
      <c r="F27" s="259"/>
      <c r="G27" s="259"/>
      <c r="H27" s="259"/>
      <c r="I27" s="229"/>
    </row>
    <row r="28" spans="1:9" x14ac:dyDescent="0.2">
      <c r="A28" s="348"/>
      <c r="B28" s="351"/>
      <c r="C28" s="180" t="s">
        <v>135</v>
      </c>
      <c r="D28" s="280"/>
      <c r="E28" s="259"/>
      <c r="F28" s="259"/>
      <c r="G28" s="259"/>
      <c r="H28" s="259"/>
      <c r="I28" s="229"/>
    </row>
    <row r="29" spans="1:9" x14ac:dyDescent="0.2">
      <c r="A29" s="349"/>
      <c r="B29" s="352"/>
      <c r="C29" s="184" t="s">
        <v>136</v>
      </c>
      <c r="D29" s="272"/>
      <c r="E29" s="237"/>
      <c r="F29" s="237"/>
      <c r="G29" s="237"/>
      <c r="H29" s="237"/>
      <c r="I29" s="229"/>
    </row>
    <row r="30" spans="1:9" ht="38.25" x14ac:dyDescent="0.2">
      <c r="A30" s="337" t="s">
        <v>288</v>
      </c>
      <c r="B30" s="340" t="s">
        <v>137</v>
      </c>
      <c r="C30" s="27" t="s">
        <v>138</v>
      </c>
      <c r="D30" s="278"/>
      <c r="E30" s="238"/>
      <c r="F30" s="238"/>
      <c r="G30" s="238"/>
      <c r="H30" s="238"/>
      <c r="I30" s="229">
        <f>COUNTIF(D30,"&lt;&gt;"&amp;"")</f>
        <v>0</v>
      </c>
    </row>
    <row r="31" spans="1:9" ht="76.5" x14ac:dyDescent="0.2">
      <c r="A31" s="338"/>
      <c r="B31" s="341"/>
      <c r="C31" s="185" t="s">
        <v>139</v>
      </c>
      <c r="D31" s="281"/>
      <c r="E31" s="239"/>
      <c r="F31" s="239"/>
      <c r="G31" s="239"/>
      <c r="H31" s="239"/>
      <c r="I31" s="229"/>
    </row>
    <row r="32" spans="1:9" ht="25.5" x14ac:dyDescent="0.2">
      <c r="A32" s="338"/>
      <c r="B32" s="341"/>
      <c r="C32" s="185" t="s">
        <v>140</v>
      </c>
      <c r="D32" s="281"/>
      <c r="E32" s="239"/>
      <c r="F32" s="239"/>
      <c r="G32" s="239"/>
      <c r="H32" s="239"/>
      <c r="I32" s="229"/>
    </row>
    <row r="33" spans="1:9" x14ac:dyDescent="0.2">
      <c r="A33" s="338"/>
      <c r="B33" s="341"/>
      <c r="C33" s="28" t="s">
        <v>142</v>
      </c>
      <c r="D33" s="281"/>
      <c r="E33" s="239"/>
      <c r="F33" s="239"/>
      <c r="G33" s="239"/>
      <c r="H33" s="239"/>
      <c r="I33" s="229"/>
    </row>
    <row r="34" spans="1:9" x14ac:dyDescent="0.2">
      <c r="A34" s="339"/>
      <c r="B34" s="342"/>
      <c r="C34" s="29" t="s">
        <v>141</v>
      </c>
      <c r="D34" s="279"/>
      <c r="E34" s="240"/>
      <c r="F34" s="240"/>
      <c r="G34" s="240"/>
      <c r="H34" s="240"/>
      <c r="I34" s="229"/>
    </row>
    <row r="35" spans="1:9" ht="63.75" x14ac:dyDescent="0.2">
      <c r="A35" s="97" t="s">
        <v>289</v>
      </c>
      <c r="B35" s="138" t="s">
        <v>143</v>
      </c>
      <c r="C35" s="73" t="s">
        <v>536</v>
      </c>
      <c r="D35" s="171"/>
      <c r="E35" s="197"/>
      <c r="F35" s="197"/>
      <c r="G35" s="197"/>
      <c r="H35" s="197"/>
      <c r="I35" s="13">
        <f>COUNTIF(D35,"&lt;&gt;"&amp;"")</f>
        <v>0</v>
      </c>
    </row>
    <row r="36" spans="1:9" ht="25.5" x14ac:dyDescent="0.2">
      <c r="A36" s="261" t="s">
        <v>290</v>
      </c>
      <c r="B36" s="263" t="s">
        <v>144</v>
      </c>
      <c r="C36" s="30" t="s">
        <v>145</v>
      </c>
      <c r="D36" s="278"/>
      <c r="E36" s="238"/>
      <c r="F36" s="238"/>
      <c r="G36" s="238"/>
      <c r="H36" s="238"/>
      <c r="I36" s="229">
        <f>COUNTIF(D36,"&lt;&gt;"&amp;"")</f>
        <v>0</v>
      </c>
    </row>
    <row r="37" spans="1:9" ht="25.5" x14ac:dyDescent="0.2">
      <c r="A37" s="262"/>
      <c r="B37" s="264"/>
      <c r="C37" s="186" t="s">
        <v>537</v>
      </c>
      <c r="D37" s="279"/>
      <c r="E37" s="240"/>
      <c r="F37" s="240"/>
      <c r="G37" s="240"/>
      <c r="H37" s="240"/>
      <c r="I37" s="229"/>
    </row>
    <row r="38" spans="1:9" ht="38.25" x14ac:dyDescent="0.2">
      <c r="A38" s="343" t="s">
        <v>291</v>
      </c>
      <c r="B38" s="345" t="s">
        <v>146</v>
      </c>
      <c r="C38" s="24" t="s">
        <v>147</v>
      </c>
      <c r="D38" s="271"/>
      <c r="E38" s="236"/>
      <c r="F38" s="236"/>
      <c r="G38" s="236"/>
      <c r="H38" s="236"/>
      <c r="I38" s="229">
        <f>COUNTIF(D38,"&lt;&gt;"&amp;"")</f>
        <v>0</v>
      </c>
    </row>
    <row r="39" spans="1:9" ht="76.5" x14ac:dyDescent="0.2">
      <c r="A39" s="344"/>
      <c r="B39" s="346"/>
      <c r="C39" s="23" t="s">
        <v>148</v>
      </c>
      <c r="D39" s="272"/>
      <c r="E39" s="237"/>
      <c r="F39" s="237"/>
      <c r="G39" s="237"/>
      <c r="H39" s="237"/>
      <c r="I39" s="229"/>
    </row>
    <row r="40" spans="1:9" ht="76.5" x14ac:dyDescent="0.2">
      <c r="A40" s="125" t="s">
        <v>292</v>
      </c>
      <c r="B40" s="127" t="s">
        <v>149</v>
      </c>
      <c r="C40" s="31" t="s">
        <v>150</v>
      </c>
      <c r="D40" s="169"/>
      <c r="E40" s="198"/>
      <c r="F40" s="198"/>
      <c r="G40" s="198"/>
      <c r="H40" s="198"/>
      <c r="I40" s="13">
        <f>COUNTIF(D40,"&lt;&gt;"&amp;"")</f>
        <v>0</v>
      </c>
    </row>
    <row r="73" spans="4:4" x14ac:dyDescent="0.2">
      <c r="D73" s="13">
        <f>COUNTIF(D4:D4,"&gt;0")</f>
        <v>0</v>
      </c>
    </row>
  </sheetData>
  <sheetProtection algorithmName="SHA-512" hashValue="3+kxcVejKKOzYFnzsxHu8ZEc6RL/B6ETMQinpvEoHUjsO4GWxcWAHyGnG+rtxSJVi9GFtODiIYcdNGwJoUz6ng==" saltValue="67MMpEyfAbr0I4ppT5Hs4Q==" spinCount="100000" sheet="1" objects="1" scenarios="1" formatCells="0" formatRows="0" insertHyperlinks="0"/>
  <mergeCells count="65">
    <mergeCell ref="A2:H2"/>
    <mergeCell ref="A4:A5"/>
    <mergeCell ref="B4:B5"/>
    <mergeCell ref="A7:A13"/>
    <mergeCell ref="B7:B13"/>
    <mergeCell ref="D7:D13"/>
    <mergeCell ref="D4:D5"/>
    <mergeCell ref="H7:H13"/>
    <mergeCell ref="E4:E5"/>
    <mergeCell ref="F4:F5"/>
    <mergeCell ref="G4:G5"/>
    <mergeCell ref="H4:H5"/>
    <mergeCell ref="A14:A15"/>
    <mergeCell ref="B14:B15"/>
    <mergeCell ref="A17:A18"/>
    <mergeCell ref="B17:B18"/>
    <mergeCell ref="A19:A29"/>
    <mergeCell ref="B19:B29"/>
    <mergeCell ref="D19:D29"/>
    <mergeCell ref="D36:D37"/>
    <mergeCell ref="D38:D39"/>
    <mergeCell ref="D30:D34"/>
    <mergeCell ref="A30:A34"/>
    <mergeCell ref="B30:B34"/>
    <mergeCell ref="A36:A37"/>
    <mergeCell ref="B36:B37"/>
    <mergeCell ref="A38:A39"/>
    <mergeCell ref="B38:B39"/>
    <mergeCell ref="I14:I15"/>
    <mergeCell ref="I7:I13"/>
    <mergeCell ref="I4:I5"/>
    <mergeCell ref="D14:D15"/>
    <mergeCell ref="D17:D18"/>
    <mergeCell ref="E17:E18"/>
    <mergeCell ref="F17:F18"/>
    <mergeCell ref="G17:G18"/>
    <mergeCell ref="H17:H18"/>
    <mergeCell ref="E14:E15"/>
    <mergeCell ref="F14:F15"/>
    <mergeCell ref="G14:G15"/>
    <mergeCell ref="H14:H15"/>
    <mergeCell ref="E7:E13"/>
    <mergeCell ref="F7:F13"/>
    <mergeCell ref="G7:G13"/>
    <mergeCell ref="I38:I39"/>
    <mergeCell ref="I36:I37"/>
    <mergeCell ref="I30:I34"/>
    <mergeCell ref="I19:I29"/>
    <mergeCell ref="I17:I18"/>
    <mergeCell ref="E38:E39"/>
    <mergeCell ref="F38:F39"/>
    <mergeCell ref="G38:G39"/>
    <mergeCell ref="H38:H39"/>
    <mergeCell ref="E36:E37"/>
    <mergeCell ref="F36:F37"/>
    <mergeCell ref="G36:G37"/>
    <mergeCell ref="H36:H37"/>
    <mergeCell ref="E30:E34"/>
    <mergeCell ref="F30:F34"/>
    <mergeCell ref="G30:G34"/>
    <mergeCell ref="H30:H34"/>
    <mergeCell ref="E19:E29"/>
    <mergeCell ref="F19:F29"/>
    <mergeCell ref="G19:G29"/>
    <mergeCell ref="H19:H29"/>
  </mergeCells>
  <conditionalFormatting sqref="H1">
    <cfRule type="containsText" dxfId="7" priority="7" operator="containsText" text="Section not complete">
      <formula>NOT(ISERROR(SEARCH("Section not complete",H1)))</formula>
    </cfRule>
    <cfRule type="containsText" dxfId="6" priority="8" operator="containsText" text="Section complete">
      <formula>NOT(ISERROR(SEARCH("Section complete",H1)))</formula>
    </cfRule>
  </conditionalFormatting>
  <conditionalFormatting sqref="D4:D40">
    <cfRule type="containsText" dxfId="5" priority="2" operator="containsText" text="5">
      <formula>NOT(ISERROR(SEARCH("5",D4)))</formula>
    </cfRule>
    <cfRule type="containsText" dxfId="4" priority="3" operator="containsText" text="4">
      <formula>NOT(ISERROR(SEARCH("4",D4)))</formula>
    </cfRule>
    <cfRule type="containsText" dxfId="3" priority="4" operator="containsText" text="3">
      <formula>NOT(ISERROR(SEARCH("3",D4)))</formula>
    </cfRule>
    <cfRule type="containsText" dxfId="2" priority="5" operator="containsText" text="2">
      <formula>NOT(ISERROR(SEARCH("2",D4)))</formula>
    </cfRule>
    <cfRule type="containsText" dxfId="1" priority="6" operator="containsText" text="1">
      <formula>NOT(ISERROR(SEARCH("1",D4)))</formula>
    </cfRule>
  </conditionalFormatting>
  <conditionalFormatting sqref="F1">
    <cfRule type="cellIs" dxfId="0" priority="1" operator="greaterThan">
      <formula>0</formula>
    </cfRule>
  </conditionalFormatting>
  <dataValidations count="1">
    <dataValidation type="list" allowBlank="1" showInputMessage="1" showErrorMessage="1" sqref="D4:D40" xr:uid="{00000000-0002-0000-0B00-000000000000}">
      <formula1>"5,4,3,2"</formula1>
    </dataValidation>
  </dataValidations>
  <hyperlinks>
    <hyperlink ref="C4" r:id="rId1" display="https://www.nyestraining.co.uk/Page/7314" xr:uid="{00000000-0004-0000-0B00-000000000000}"/>
    <hyperlink ref="C13" r:id="rId2" display="https://www.nyestraining.co.uk/Page/7314" xr:uid="{00000000-0004-0000-0B00-000001000000}"/>
    <hyperlink ref="C30" r:id="rId3" display="https://nyes.info/Services/6231" xr:uid="{00000000-0004-0000-0B00-000002000000}"/>
    <hyperlink ref="C33" r:id="rId4" display="https://nyes.info/Services/6210" xr:uid="{00000000-0004-0000-0B00-000003000000}"/>
    <hyperlink ref="C34" r:id="rId5" display="https://nyes.info/Services/6211" xr:uid="{00000000-0004-0000-0B00-000004000000}"/>
    <hyperlink ref="C36" r:id="rId6" display="https://www.gov.uk/government/publications/supporting-pupils-at-school-with-medical-conditions--3" xr:uid="{00000000-0004-0000-0B00-000005000000}"/>
    <hyperlink ref="C38" r:id="rId7" display="https://nyes.info/Services/1231" xr:uid="{00000000-0004-0000-0B00-000006000000}"/>
    <hyperlink ref="C39" r:id="rId8" display="https://nyes.info/Services/1231" xr:uid="{00000000-0004-0000-0B00-000007000000}"/>
  </hyperlinks>
  <pageMargins left="0.7" right="0.7" top="0.75" bottom="0.75" header="0.3" footer="0.3"/>
  <pageSetup paperSize="9" orientation="portrait" r:id="rId9"/>
  <headerFooter>
    <oddFooter>&amp;C&amp;1#&amp;"Calibri"&amp;10&amp;KFF0000OFFICIAL - SENSITIVE</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1"/>
  </sheetPr>
  <dimension ref="A2:D155"/>
  <sheetViews>
    <sheetView topLeftCell="A33" workbookViewId="0">
      <selection activeCell="C44" sqref="C44"/>
    </sheetView>
  </sheetViews>
  <sheetFormatPr defaultRowHeight="15" x14ac:dyDescent="0.2"/>
  <cols>
    <col min="2" max="2" width="4.77734375" customWidth="1"/>
    <col min="3" max="3" width="47.5546875" customWidth="1"/>
  </cols>
  <sheetData>
    <row r="2" spans="1:4" ht="38.25" x14ac:dyDescent="0.2">
      <c r="A2" s="359" t="s">
        <v>522</v>
      </c>
      <c r="B2" s="10" t="s">
        <v>281</v>
      </c>
      <c r="C2" s="111" t="s">
        <v>27</v>
      </c>
      <c r="D2" s="129">
        <f>'1.'!D4</f>
        <v>0</v>
      </c>
    </row>
    <row r="3" spans="1:4" ht="63.75" x14ac:dyDescent="0.2">
      <c r="A3" s="359"/>
      <c r="B3" s="38" t="s">
        <v>282</v>
      </c>
      <c r="C3" s="25" t="s">
        <v>29</v>
      </c>
      <c r="D3" s="129">
        <f>'1.'!D5</f>
        <v>0</v>
      </c>
    </row>
    <row r="4" spans="1:4" ht="25.5" x14ac:dyDescent="0.2">
      <c r="A4" s="359"/>
      <c r="B4" s="10" t="s">
        <v>283</v>
      </c>
      <c r="C4" s="111" t="s">
        <v>32</v>
      </c>
      <c r="D4" s="129">
        <f>'1.'!D7</f>
        <v>0</v>
      </c>
    </row>
    <row r="5" spans="1:4" ht="25.5" x14ac:dyDescent="0.2">
      <c r="A5" s="359"/>
      <c r="B5" s="38" t="s">
        <v>284</v>
      </c>
      <c r="C5" s="25" t="s">
        <v>34</v>
      </c>
      <c r="D5" s="129">
        <f>'1.'!D8</f>
        <v>0</v>
      </c>
    </row>
    <row r="6" spans="1:4" ht="63.75" x14ac:dyDescent="0.2">
      <c r="A6" s="359"/>
      <c r="B6" s="10" t="s">
        <v>285</v>
      </c>
      <c r="C6" s="111" t="s">
        <v>36</v>
      </c>
      <c r="D6" s="129">
        <f>'1.'!D9</f>
        <v>0</v>
      </c>
    </row>
    <row r="7" spans="1:4" ht="76.5" x14ac:dyDescent="0.2">
      <c r="A7" s="359"/>
      <c r="B7" s="38" t="s">
        <v>286</v>
      </c>
      <c r="C7" s="25" t="s">
        <v>40</v>
      </c>
      <c r="D7" s="129">
        <f>'1.'!D12</f>
        <v>0</v>
      </c>
    </row>
    <row r="8" spans="1:4" ht="51" x14ac:dyDescent="0.2">
      <c r="A8" s="359"/>
      <c r="B8" s="10" t="s">
        <v>287</v>
      </c>
      <c r="C8" s="9" t="s">
        <v>41</v>
      </c>
      <c r="D8" s="129">
        <f>'1.'!D13</f>
        <v>0</v>
      </c>
    </row>
    <row r="9" spans="1:4" ht="25.5" x14ac:dyDescent="0.2">
      <c r="A9" s="359"/>
      <c r="B9" s="38" t="s">
        <v>288</v>
      </c>
      <c r="C9" s="25" t="s">
        <v>43</v>
      </c>
      <c r="D9" s="129">
        <f>'1.'!D14</f>
        <v>0</v>
      </c>
    </row>
    <row r="10" spans="1:4" ht="63.75" x14ac:dyDescent="0.2">
      <c r="A10" s="359"/>
      <c r="B10" s="10" t="s">
        <v>289</v>
      </c>
      <c r="C10" s="111" t="s">
        <v>44</v>
      </c>
      <c r="D10" s="129">
        <f>'1.'!D15</f>
        <v>0</v>
      </c>
    </row>
    <row r="11" spans="1:4" ht="38.25" x14ac:dyDescent="0.2">
      <c r="A11" s="359"/>
      <c r="B11" s="38" t="s">
        <v>290</v>
      </c>
      <c r="C11" s="25" t="s">
        <v>47</v>
      </c>
      <c r="D11" s="129">
        <f>'1.'!D17</f>
        <v>0</v>
      </c>
    </row>
    <row r="12" spans="1:4" ht="51" x14ac:dyDescent="0.2">
      <c r="A12" s="359"/>
      <c r="B12" s="10" t="s">
        <v>291</v>
      </c>
      <c r="C12" s="111" t="s">
        <v>51</v>
      </c>
      <c r="D12" s="129">
        <f>'1.'!D20</f>
        <v>0</v>
      </c>
    </row>
    <row r="13" spans="1:4" ht="38.25" x14ac:dyDescent="0.2">
      <c r="A13" s="359"/>
      <c r="B13" s="10" t="s">
        <v>292</v>
      </c>
      <c r="C13" s="124" t="s">
        <v>519</v>
      </c>
      <c r="D13" s="129">
        <f>'1.'!D21</f>
        <v>0</v>
      </c>
    </row>
    <row r="14" spans="1:4" ht="38.25" x14ac:dyDescent="0.2">
      <c r="A14" s="360" t="s">
        <v>523</v>
      </c>
      <c r="B14" s="70" t="s">
        <v>281</v>
      </c>
      <c r="C14" s="49" t="s">
        <v>502</v>
      </c>
      <c r="D14" s="128">
        <f>'2A.'!D4</f>
        <v>0</v>
      </c>
    </row>
    <row r="15" spans="1:4" ht="38.25" x14ac:dyDescent="0.2">
      <c r="A15" s="360"/>
      <c r="B15" s="70" t="s">
        <v>282</v>
      </c>
      <c r="C15" s="49" t="s">
        <v>506</v>
      </c>
      <c r="D15" s="128">
        <f>'2A.'!D5</f>
        <v>0</v>
      </c>
    </row>
    <row r="16" spans="1:4" ht="51" x14ac:dyDescent="0.2">
      <c r="A16" s="360"/>
      <c r="B16" s="38" t="s">
        <v>283</v>
      </c>
      <c r="C16" s="25" t="s">
        <v>151</v>
      </c>
      <c r="D16" s="128">
        <f>'2A.'!D6</f>
        <v>0</v>
      </c>
    </row>
    <row r="17" spans="1:4" ht="38.25" x14ac:dyDescent="0.2">
      <c r="A17" s="360"/>
      <c r="B17" s="70" t="s">
        <v>284</v>
      </c>
      <c r="C17" s="49" t="s">
        <v>152</v>
      </c>
      <c r="D17" s="128">
        <f>'2A.'!D7</f>
        <v>0</v>
      </c>
    </row>
    <row r="18" spans="1:4" x14ac:dyDescent="0.2">
      <c r="A18" s="360"/>
      <c r="B18" s="38" t="s">
        <v>285</v>
      </c>
      <c r="C18" s="25" t="s">
        <v>154</v>
      </c>
      <c r="D18" s="128">
        <f>'2A.'!D8</f>
        <v>0</v>
      </c>
    </row>
    <row r="19" spans="1:4" ht="25.5" x14ac:dyDescent="0.2">
      <c r="A19" s="360"/>
      <c r="B19" s="70" t="s">
        <v>286</v>
      </c>
      <c r="C19" s="49" t="s">
        <v>155</v>
      </c>
      <c r="D19" s="128">
        <f>'2A.'!D9</f>
        <v>0</v>
      </c>
    </row>
    <row r="20" spans="1:4" ht="25.5" x14ac:dyDescent="0.2">
      <c r="A20" s="360"/>
      <c r="B20" s="38" t="s">
        <v>287</v>
      </c>
      <c r="C20" s="25" t="s">
        <v>156</v>
      </c>
      <c r="D20" s="128">
        <f>'2A.'!D10</f>
        <v>0</v>
      </c>
    </row>
    <row r="21" spans="1:4" ht="63.75" x14ac:dyDescent="0.2">
      <c r="A21" s="360"/>
      <c r="B21" s="70" t="s">
        <v>288</v>
      </c>
      <c r="C21" s="49" t="s">
        <v>158</v>
      </c>
      <c r="D21" s="128">
        <f>'2A.'!D11</f>
        <v>0</v>
      </c>
    </row>
    <row r="22" spans="1:4" ht="25.5" x14ac:dyDescent="0.2">
      <c r="A22" s="360"/>
      <c r="B22" s="38" t="s">
        <v>289</v>
      </c>
      <c r="C22" s="25" t="s">
        <v>159</v>
      </c>
      <c r="D22" s="128">
        <f>'2A.'!D12</f>
        <v>0</v>
      </c>
    </row>
    <row r="23" spans="1:4" ht="51" x14ac:dyDescent="0.2">
      <c r="A23" s="360"/>
      <c r="B23" s="70" t="s">
        <v>290</v>
      </c>
      <c r="C23" s="49" t="s">
        <v>164</v>
      </c>
      <c r="D23" s="128">
        <f>'2A.'!D17</f>
        <v>0</v>
      </c>
    </row>
    <row r="24" spans="1:4" ht="38.25" x14ac:dyDescent="0.2">
      <c r="A24" s="360"/>
      <c r="B24" s="38" t="s">
        <v>291</v>
      </c>
      <c r="C24" s="25" t="s">
        <v>175</v>
      </c>
      <c r="D24" s="128">
        <f>'2A.'!D28</f>
        <v>0</v>
      </c>
    </row>
    <row r="25" spans="1:4" ht="25.5" x14ac:dyDescent="0.2">
      <c r="A25" s="360"/>
      <c r="B25" s="70" t="s">
        <v>292</v>
      </c>
      <c r="C25" s="49" t="s">
        <v>177</v>
      </c>
      <c r="D25" s="128">
        <f>'2A.'!D29</f>
        <v>0</v>
      </c>
    </row>
    <row r="26" spans="1:4" ht="51" x14ac:dyDescent="0.2">
      <c r="A26" s="360"/>
      <c r="B26" s="125" t="s">
        <v>293</v>
      </c>
      <c r="C26" s="126" t="s">
        <v>179</v>
      </c>
      <c r="D26" s="128">
        <f>'2A.'!D30</f>
        <v>0</v>
      </c>
    </row>
    <row r="27" spans="1:4" ht="51" x14ac:dyDescent="0.2">
      <c r="A27" s="360"/>
      <c r="B27" s="70" t="s">
        <v>294</v>
      </c>
      <c r="C27" s="49" t="s">
        <v>182</v>
      </c>
      <c r="D27" s="128">
        <f>'2A.'!D32</f>
        <v>0</v>
      </c>
    </row>
    <row r="28" spans="1:4" ht="25.5" x14ac:dyDescent="0.2">
      <c r="A28" s="360"/>
      <c r="B28" s="38" t="s">
        <v>295</v>
      </c>
      <c r="C28" s="25" t="s">
        <v>183</v>
      </c>
      <c r="D28" s="128">
        <f>'2A.'!D33</f>
        <v>0</v>
      </c>
    </row>
    <row r="29" spans="1:4" ht="38.25" x14ac:dyDescent="0.2">
      <c r="A29" s="360"/>
      <c r="B29" s="70" t="s">
        <v>296</v>
      </c>
      <c r="C29" s="49" t="s">
        <v>185</v>
      </c>
      <c r="D29" s="128">
        <f>'2A.'!D34</f>
        <v>0</v>
      </c>
    </row>
    <row r="30" spans="1:4" ht="25.5" x14ac:dyDescent="0.2">
      <c r="A30" s="360"/>
      <c r="B30" s="38" t="s">
        <v>297</v>
      </c>
      <c r="C30" s="25" t="s">
        <v>187</v>
      </c>
      <c r="D30" s="128">
        <f>'2A.'!D35</f>
        <v>0</v>
      </c>
    </row>
    <row r="31" spans="1:4" ht="38.25" x14ac:dyDescent="0.2">
      <c r="A31" s="360"/>
      <c r="B31" s="70" t="s">
        <v>298</v>
      </c>
      <c r="C31" s="49" t="s">
        <v>188</v>
      </c>
      <c r="D31" s="128">
        <f>'2A.'!D36</f>
        <v>0</v>
      </c>
    </row>
    <row r="32" spans="1:4" ht="25.5" x14ac:dyDescent="0.2">
      <c r="A32" s="360"/>
      <c r="B32" s="38" t="s">
        <v>299</v>
      </c>
      <c r="C32" s="25" t="s">
        <v>189</v>
      </c>
      <c r="D32" s="128">
        <f>'2A.'!D37</f>
        <v>0</v>
      </c>
    </row>
    <row r="33" spans="1:4" ht="25.5" x14ac:dyDescent="0.2">
      <c r="A33" s="360"/>
      <c r="B33" s="70" t="s">
        <v>300</v>
      </c>
      <c r="C33" s="49" t="s">
        <v>197</v>
      </c>
      <c r="D33" s="128">
        <f>'2A.'!D45</f>
        <v>0</v>
      </c>
    </row>
    <row r="34" spans="1:4" ht="38.25" x14ac:dyDescent="0.2">
      <c r="A34" s="360"/>
      <c r="B34" s="38" t="s">
        <v>301</v>
      </c>
      <c r="C34" s="25" t="s">
        <v>198</v>
      </c>
      <c r="D34" s="128">
        <f>'2A.'!D52</f>
        <v>0</v>
      </c>
    </row>
    <row r="35" spans="1:4" ht="38.25" x14ac:dyDescent="0.2">
      <c r="A35" s="360"/>
      <c r="B35" s="70" t="s">
        <v>302</v>
      </c>
      <c r="C35" s="49" t="s">
        <v>200</v>
      </c>
      <c r="D35" s="128">
        <f>'2A.'!D53</f>
        <v>0</v>
      </c>
    </row>
    <row r="36" spans="1:4" ht="25.5" x14ac:dyDescent="0.2">
      <c r="A36" s="360"/>
      <c r="B36" s="38" t="s">
        <v>303</v>
      </c>
      <c r="C36" s="25" t="s">
        <v>202</v>
      </c>
      <c r="D36" s="128">
        <f>'2A.'!D54</f>
        <v>0</v>
      </c>
    </row>
    <row r="37" spans="1:4" ht="38.25" x14ac:dyDescent="0.2">
      <c r="A37" s="360"/>
      <c r="B37" s="70" t="s">
        <v>304</v>
      </c>
      <c r="C37" s="49" t="s">
        <v>204</v>
      </c>
      <c r="D37" s="128">
        <f>'2A.'!D55</f>
        <v>0</v>
      </c>
    </row>
    <row r="38" spans="1:4" ht="25.5" x14ac:dyDescent="0.2">
      <c r="A38" s="360"/>
      <c r="B38" s="38" t="s">
        <v>305</v>
      </c>
      <c r="C38" s="25" t="s">
        <v>205</v>
      </c>
      <c r="D38" s="128">
        <f>'2A.'!D56</f>
        <v>0</v>
      </c>
    </row>
    <row r="39" spans="1:4" ht="76.5" x14ac:dyDescent="0.2">
      <c r="A39" s="360"/>
      <c r="B39" s="70" t="s">
        <v>306</v>
      </c>
      <c r="C39" s="49" t="s">
        <v>208</v>
      </c>
      <c r="D39" s="128">
        <f>'2A.'!D58</f>
        <v>0</v>
      </c>
    </row>
    <row r="40" spans="1:4" ht="51" x14ac:dyDescent="0.2">
      <c r="A40" s="360"/>
      <c r="B40" s="38" t="s">
        <v>307</v>
      </c>
      <c r="C40" s="25" t="s">
        <v>211</v>
      </c>
      <c r="D40" s="128">
        <f>'2A.'!D60</f>
        <v>0</v>
      </c>
    </row>
    <row r="41" spans="1:4" ht="25.5" x14ac:dyDescent="0.2">
      <c r="A41" s="360"/>
      <c r="B41" s="70" t="s">
        <v>308</v>
      </c>
      <c r="C41" s="49" t="s">
        <v>212</v>
      </c>
      <c r="D41" s="128">
        <f>'2A.'!D61</f>
        <v>0</v>
      </c>
    </row>
    <row r="42" spans="1:4" ht="38.25" x14ac:dyDescent="0.2">
      <c r="A42" s="360"/>
      <c r="B42" s="38" t="s">
        <v>309</v>
      </c>
      <c r="C42" s="25" t="s">
        <v>213</v>
      </c>
      <c r="D42" s="128">
        <f>'2A.'!D62</f>
        <v>0</v>
      </c>
    </row>
    <row r="43" spans="1:4" ht="25.5" x14ac:dyDescent="0.2">
      <c r="A43" s="360"/>
      <c r="B43" s="70" t="s">
        <v>310</v>
      </c>
      <c r="C43" s="49" t="s">
        <v>215</v>
      </c>
      <c r="D43" s="128">
        <f>'2A.'!D63</f>
        <v>0</v>
      </c>
    </row>
    <row r="44" spans="1:4" ht="63.75" x14ac:dyDescent="0.2">
      <c r="A44" s="360"/>
      <c r="B44" s="38" t="s">
        <v>311</v>
      </c>
      <c r="C44" s="25" t="s">
        <v>217</v>
      </c>
      <c r="D44" s="128">
        <f>'2A.'!D64</f>
        <v>0</v>
      </c>
    </row>
    <row r="45" spans="1:4" ht="51" x14ac:dyDescent="0.2">
      <c r="A45" s="360"/>
      <c r="B45" s="70" t="s">
        <v>312</v>
      </c>
      <c r="C45" s="49" t="s">
        <v>592</v>
      </c>
      <c r="D45" s="128">
        <f>'2A.'!D65</f>
        <v>0</v>
      </c>
    </row>
    <row r="46" spans="1:4" ht="38.25" x14ac:dyDescent="0.2">
      <c r="A46" s="360"/>
      <c r="B46" s="38" t="s">
        <v>313</v>
      </c>
      <c r="C46" s="25" t="s">
        <v>219</v>
      </c>
      <c r="D46" s="128">
        <f>'2A.'!D66</f>
        <v>0</v>
      </c>
    </row>
    <row r="47" spans="1:4" ht="38.25" x14ac:dyDescent="0.2">
      <c r="A47" s="360"/>
      <c r="B47" s="70" t="s">
        <v>314</v>
      </c>
      <c r="C47" s="49" t="s">
        <v>220</v>
      </c>
      <c r="D47" s="128">
        <f>'2A.'!D67</f>
        <v>0</v>
      </c>
    </row>
    <row r="48" spans="1:4" ht="63.75" x14ac:dyDescent="0.2">
      <c r="A48" s="360"/>
      <c r="B48" s="38" t="s">
        <v>315</v>
      </c>
      <c r="C48" s="25" t="s">
        <v>222</v>
      </c>
      <c r="D48" s="128">
        <f>'2A.'!D68</f>
        <v>0</v>
      </c>
    </row>
    <row r="49" spans="1:4" ht="51" x14ac:dyDescent="0.2">
      <c r="A49" s="360"/>
      <c r="B49" s="70" t="s">
        <v>316</v>
      </c>
      <c r="C49" s="49" t="s">
        <v>223</v>
      </c>
      <c r="D49" s="128">
        <f>'2A.'!D69</f>
        <v>0</v>
      </c>
    </row>
    <row r="50" spans="1:4" ht="48" customHeight="1" x14ac:dyDescent="0.2">
      <c r="A50" s="360"/>
      <c r="B50" s="38" t="s">
        <v>317</v>
      </c>
      <c r="C50" s="25" t="s">
        <v>224</v>
      </c>
      <c r="D50" s="128">
        <f>'2A.'!D70</f>
        <v>0</v>
      </c>
    </row>
    <row r="51" spans="1:4" ht="75.75" customHeight="1" x14ac:dyDescent="0.2">
      <c r="A51" s="360"/>
      <c r="B51" s="70" t="s">
        <v>318</v>
      </c>
      <c r="C51" s="49" t="s">
        <v>227</v>
      </c>
      <c r="D51" s="128">
        <f>'2A.'!D72</f>
        <v>0</v>
      </c>
    </row>
    <row r="52" spans="1:4" ht="76.5" x14ac:dyDescent="0.2">
      <c r="A52" s="360"/>
      <c r="B52" s="38" t="s">
        <v>319</v>
      </c>
      <c r="C52" s="25" t="s">
        <v>229</v>
      </c>
      <c r="D52" s="128">
        <f>'2A.'!D74</f>
        <v>0</v>
      </c>
    </row>
    <row r="53" spans="1:4" ht="25.5" x14ac:dyDescent="0.2">
      <c r="A53" s="360"/>
      <c r="B53" s="125" t="s">
        <v>320</v>
      </c>
      <c r="C53" s="127" t="s">
        <v>543</v>
      </c>
      <c r="D53" s="128">
        <f>'2A.'!D75</f>
        <v>0</v>
      </c>
    </row>
    <row r="54" spans="1:4" x14ac:dyDescent="0.2">
      <c r="A54" s="360"/>
      <c r="B54" s="125" t="s">
        <v>321</v>
      </c>
      <c r="C54" s="127" t="s">
        <v>544</v>
      </c>
      <c r="D54" s="128">
        <f>'2A.'!D76</f>
        <v>0</v>
      </c>
    </row>
    <row r="55" spans="1:4" ht="25.5" x14ac:dyDescent="0.2">
      <c r="A55" s="360"/>
      <c r="B55" s="70" t="s">
        <v>322</v>
      </c>
      <c r="C55" s="49" t="s">
        <v>230</v>
      </c>
      <c r="D55" s="128">
        <f>'2A.'!D77</f>
        <v>0</v>
      </c>
    </row>
    <row r="56" spans="1:4" ht="25.5" x14ac:dyDescent="0.2">
      <c r="A56" s="360"/>
      <c r="B56" s="125" t="s">
        <v>323</v>
      </c>
      <c r="C56" s="127" t="s">
        <v>231</v>
      </c>
      <c r="D56" s="128">
        <f>'2A.'!D78</f>
        <v>0</v>
      </c>
    </row>
    <row r="57" spans="1:4" ht="83.25" customHeight="1" x14ac:dyDescent="0.2">
      <c r="A57" s="360"/>
      <c r="B57" s="70" t="s">
        <v>324</v>
      </c>
      <c r="C57" s="49" t="s">
        <v>234</v>
      </c>
      <c r="D57" s="128">
        <f>'2A.'!D80</f>
        <v>0</v>
      </c>
    </row>
    <row r="58" spans="1:4" ht="75" customHeight="1" x14ac:dyDescent="0.2">
      <c r="A58" s="360"/>
      <c r="B58" s="38" t="s">
        <v>325</v>
      </c>
      <c r="C58" s="25" t="s">
        <v>236</v>
      </c>
      <c r="D58" s="128">
        <f>'2A.'!D82</f>
        <v>0</v>
      </c>
    </row>
    <row r="59" spans="1:4" ht="51" x14ac:dyDescent="0.2">
      <c r="A59" s="360"/>
      <c r="B59" s="70" t="s">
        <v>503</v>
      </c>
      <c r="C59" s="49" t="s">
        <v>239</v>
      </c>
      <c r="D59" s="128">
        <f>'2A.'!D84</f>
        <v>0</v>
      </c>
    </row>
    <row r="60" spans="1:4" ht="25.5" x14ac:dyDescent="0.2">
      <c r="A60" s="360"/>
      <c r="B60" s="38" t="s">
        <v>326</v>
      </c>
      <c r="C60" s="112" t="s">
        <v>244</v>
      </c>
      <c r="D60" s="128">
        <f>'2A.'!D88</f>
        <v>0</v>
      </c>
    </row>
    <row r="61" spans="1:4" ht="51" x14ac:dyDescent="0.2">
      <c r="A61" s="360"/>
      <c r="B61" s="71" t="s">
        <v>327</v>
      </c>
      <c r="C61" s="49" t="s">
        <v>246</v>
      </c>
      <c r="D61" s="128">
        <f>'2A.'!D90</f>
        <v>0</v>
      </c>
    </row>
    <row r="62" spans="1:4" ht="38.25" x14ac:dyDescent="0.2">
      <c r="A62" s="360"/>
      <c r="B62" s="38" t="s">
        <v>328</v>
      </c>
      <c r="C62" s="25" t="s">
        <v>248</v>
      </c>
      <c r="D62" s="128">
        <f>'2A.'!D91</f>
        <v>0</v>
      </c>
    </row>
    <row r="63" spans="1:4" ht="38.25" x14ac:dyDescent="0.2">
      <c r="A63" s="360"/>
      <c r="B63" s="70" t="s">
        <v>329</v>
      </c>
      <c r="C63" s="49" t="s">
        <v>249</v>
      </c>
      <c r="D63" s="128">
        <f>'2A.'!D92</f>
        <v>0</v>
      </c>
    </row>
    <row r="64" spans="1:4" x14ac:dyDescent="0.2">
      <c r="A64" s="360"/>
      <c r="B64" s="38" t="s">
        <v>330</v>
      </c>
      <c r="C64" s="25" t="s">
        <v>250</v>
      </c>
      <c r="D64" s="128">
        <f>'2A.'!D93</f>
        <v>0</v>
      </c>
    </row>
    <row r="65" spans="1:4" ht="38.25" x14ac:dyDescent="0.2">
      <c r="A65" s="360"/>
      <c r="B65" s="70" t="s">
        <v>331</v>
      </c>
      <c r="C65" s="49" t="s">
        <v>370</v>
      </c>
      <c r="D65" s="128">
        <f>'2A.'!D94</f>
        <v>0</v>
      </c>
    </row>
    <row r="66" spans="1:4" ht="38.25" x14ac:dyDescent="0.2">
      <c r="A66" s="360"/>
      <c r="B66" s="38" t="s">
        <v>332</v>
      </c>
      <c r="C66" s="25" t="s">
        <v>251</v>
      </c>
      <c r="D66" s="128">
        <f>'2A.'!D95</f>
        <v>0</v>
      </c>
    </row>
    <row r="67" spans="1:4" ht="38.25" x14ac:dyDescent="0.2">
      <c r="A67" s="360"/>
      <c r="B67" s="70" t="s">
        <v>333</v>
      </c>
      <c r="C67" s="49" t="s">
        <v>252</v>
      </c>
      <c r="D67" s="128">
        <f>'2A.'!D96</f>
        <v>0</v>
      </c>
    </row>
    <row r="68" spans="1:4" ht="25.5" x14ac:dyDescent="0.2">
      <c r="A68" s="360"/>
      <c r="B68" s="38" t="s">
        <v>334</v>
      </c>
      <c r="C68" s="25" t="s">
        <v>369</v>
      </c>
      <c r="D68" s="128">
        <f>'2A.'!D97</f>
        <v>0</v>
      </c>
    </row>
    <row r="69" spans="1:4" ht="38.25" x14ac:dyDescent="0.2">
      <c r="A69" s="360"/>
      <c r="B69" s="70" t="s">
        <v>335</v>
      </c>
      <c r="C69" s="49" t="s">
        <v>253</v>
      </c>
      <c r="D69" s="128">
        <f>'2A.'!D98</f>
        <v>0</v>
      </c>
    </row>
    <row r="70" spans="1:4" ht="38.25" x14ac:dyDescent="0.2">
      <c r="A70" s="360"/>
      <c r="B70" s="38" t="s">
        <v>336</v>
      </c>
      <c r="C70" s="25" t="s">
        <v>255</v>
      </c>
      <c r="D70" s="128">
        <f>'2A.'!D99</f>
        <v>0</v>
      </c>
    </row>
    <row r="71" spans="1:4" ht="38.25" x14ac:dyDescent="0.2">
      <c r="A71" s="360"/>
      <c r="B71" s="70" t="s">
        <v>337</v>
      </c>
      <c r="C71" s="49" t="s">
        <v>256</v>
      </c>
      <c r="D71" s="128">
        <f>'2A.'!D100</f>
        <v>0</v>
      </c>
    </row>
    <row r="72" spans="1:4" ht="38.25" x14ac:dyDescent="0.2">
      <c r="A72" s="360"/>
      <c r="B72" s="38" t="s">
        <v>338</v>
      </c>
      <c r="C72" s="112" t="s">
        <v>258</v>
      </c>
      <c r="D72" s="128">
        <f>'2A.'!D102</f>
        <v>0</v>
      </c>
    </row>
    <row r="73" spans="1:4" ht="89.25" x14ac:dyDescent="0.2">
      <c r="A73" s="360"/>
      <c r="B73" s="70" t="s">
        <v>504</v>
      </c>
      <c r="C73" s="49" t="s">
        <v>265</v>
      </c>
      <c r="D73" s="128">
        <f>'2A.'!D109</f>
        <v>0</v>
      </c>
    </row>
    <row r="74" spans="1:4" ht="38.25" x14ac:dyDescent="0.2">
      <c r="A74" s="360"/>
      <c r="B74" s="38" t="s">
        <v>505</v>
      </c>
      <c r="C74" s="25" t="s">
        <v>269</v>
      </c>
      <c r="D74" s="128">
        <f>'2A.'!D112</f>
        <v>0</v>
      </c>
    </row>
    <row r="75" spans="1:4" ht="38.25" x14ac:dyDescent="0.2">
      <c r="A75" s="360"/>
      <c r="B75" s="70" t="s">
        <v>546</v>
      </c>
      <c r="C75" s="49" t="s">
        <v>278</v>
      </c>
      <c r="D75" s="128">
        <f>'2A.'!D120</f>
        <v>0</v>
      </c>
    </row>
    <row r="76" spans="1:4" ht="38.25" x14ac:dyDescent="0.2">
      <c r="A76" s="360"/>
      <c r="B76" s="38" t="s">
        <v>547</v>
      </c>
      <c r="C76" s="25" t="s">
        <v>469</v>
      </c>
      <c r="D76" s="128">
        <f>'2A.'!D121</f>
        <v>0</v>
      </c>
    </row>
    <row r="77" spans="1:4" ht="63.75" x14ac:dyDescent="0.2">
      <c r="A77" s="358" t="s">
        <v>524</v>
      </c>
      <c r="B77" s="119">
        <v>1</v>
      </c>
      <c r="C77" s="120" t="s">
        <v>339</v>
      </c>
      <c r="D77" s="142">
        <f>'2B.'!D4</f>
        <v>0</v>
      </c>
    </row>
    <row r="78" spans="1:4" ht="38.25" x14ac:dyDescent="0.2">
      <c r="A78" s="358"/>
      <c r="B78" s="118">
        <v>2</v>
      </c>
      <c r="C78" s="127" t="s">
        <v>341</v>
      </c>
      <c r="D78" s="142">
        <f>'2B.'!D5</f>
        <v>0</v>
      </c>
    </row>
    <row r="79" spans="1:4" ht="25.5" x14ac:dyDescent="0.2">
      <c r="A79" s="358"/>
      <c r="B79" s="119">
        <v>3</v>
      </c>
      <c r="C79" s="120" t="s">
        <v>343</v>
      </c>
      <c r="D79" s="142">
        <f>'2B.'!D6</f>
        <v>0</v>
      </c>
    </row>
    <row r="80" spans="1:4" ht="63.75" x14ac:dyDescent="0.2">
      <c r="A80" s="358"/>
      <c r="B80" s="118">
        <v>4</v>
      </c>
      <c r="C80" s="124" t="s">
        <v>345</v>
      </c>
      <c r="D80" s="142">
        <f>'2B.'!D7</f>
        <v>0</v>
      </c>
    </row>
    <row r="81" spans="1:4" ht="51" x14ac:dyDescent="0.2">
      <c r="A81" s="358"/>
      <c r="B81" s="119">
        <v>5</v>
      </c>
      <c r="C81" s="120" t="s">
        <v>347</v>
      </c>
      <c r="D81" s="142">
        <f>'2B.'!D9</f>
        <v>0</v>
      </c>
    </row>
    <row r="82" spans="1:4" ht="25.5" x14ac:dyDescent="0.2">
      <c r="A82" s="358"/>
      <c r="B82" s="118">
        <v>6</v>
      </c>
      <c r="C82" s="127" t="s">
        <v>349</v>
      </c>
      <c r="D82" s="142">
        <f>'2B.'!D10</f>
        <v>0</v>
      </c>
    </row>
    <row r="83" spans="1:4" ht="63.75" x14ac:dyDescent="0.2">
      <c r="A83" s="358"/>
      <c r="B83" s="119">
        <v>7</v>
      </c>
      <c r="C83" s="120" t="s">
        <v>350</v>
      </c>
      <c r="D83" s="142">
        <f>'2B.'!D11</f>
        <v>0</v>
      </c>
    </row>
    <row r="84" spans="1:4" ht="51" x14ac:dyDescent="0.2">
      <c r="A84" s="358"/>
      <c r="B84" s="118">
        <v>8</v>
      </c>
      <c r="C84" s="127" t="s">
        <v>352</v>
      </c>
      <c r="D84" s="142">
        <f>'2B.'!D12</f>
        <v>0</v>
      </c>
    </row>
    <row r="85" spans="1:4" ht="38.25" x14ac:dyDescent="0.2">
      <c r="A85" s="358"/>
      <c r="B85" s="119">
        <v>9</v>
      </c>
      <c r="C85" s="120" t="s">
        <v>354</v>
      </c>
      <c r="D85" s="142">
        <f>'2B.'!D13</f>
        <v>0</v>
      </c>
    </row>
    <row r="86" spans="1:4" ht="38.25" x14ac:dyDescent="0.2">
      <c r="A86" s="358"/>
      <c r="B86" s="118">
        <v>10</v>
      </c>
      <c r="C86" s="127" t="s">
        <v>358</v>
      </c>
      <c r="D86" s="142">
        <f>'2B.'!D16</f>
        <v>0</v>
      </c>
    </row>
    <row r="87" spans="1:4" ht="25.5" x14ac:dyDescent="0.2">
      <c r="A87" s="358"/>
      <c r="B87" s="119">
        <v>11</v>
      </c>
      <c r="C87" s="120" t="s">
        <v>360</v>
      </c>
      <c r="D87" s="142">
        <f>'2B.'!D17</f>
        <v>0</v>
      </c>
    </row>
    <row r="88" spans="1:4" ht="51" x14ac:dyDescent="0.2">
      <c r="A88" s="357" t="s">
        <v>525</v>
      </c>
      <c r="B88" s="119">
        <v>1</v>
      </c>
      <c r="C88" s="83" t="s">
        <v>371</v>
      </c>
      <c r="D88" s="143">
        <f>'3.'!D4</f>
        <v>0</v>
      </c>
    </row>
    <row r="89" spans="1:4" ht="25.5" x14ac:dyDescent="0.2">
      <c r="A89" s="357"/>
      <c r="B89" s="118">
        <v>2</v>
      </c>
      <c r="C89" s="84" t="s">
        <v>373</v>
      </c>
      <c r="D89" s="143">
        <f>'3.'!D5</f>
        <v>0</v>
      </c>
    </row>
    <row r="90" spans="1:4" ht="38.25" x14ac:dyDescent="0.2">
      <c r="A90" s="357"/>
      <c r="B90" s="119">
        <v>3</v>
      </c>
      <c r="C90" s="83" t="s">
        <v>374</v>
      </c>
      <c r="D90" s="143">
        <f>'3.'!D6</f>
        <v>0</v>
      </c>
    </row>
    <row r="91" spans="1:4" ht="51" x14ac:dyDescent="0.2">
      <c r="A91" s="357"/>
      <c r="B91" s="118">
        <v>4</v>
      </c>
      <c r="C91" s="84" t="s">
        <v>383</v>
      </c>
      <c r="D91" s="143">
        <f>'3.'!D14</f>
        <v>0</v>
      </c>
    </row>
    <row r="92" spans="1:4" ht="25.5" x14ac:dyDescent="0.2">
      <c r="A92" s="357"/>
      <c r="B92" s="119">
        <v>5</v>
      </c>
      <c r="C92" s="83" t="s">
        <v>384</v>
      </c>
      <c r="D92" s="143">
        <f>'3.'!D16</f>
        <v>0</v>
      </c>
    </row>
    <row r="93" spans="1:4" ht="38.25" x14ac:dyDescent="0.2">
      <c r="A93" s="357"/>
      <c r="B93" s="118">
        <v>6</v>
      </c>
      <c r="C93" s="84" t="s">
        <v>387</v>
      </c>
      <c r="D93" s="143">
        <f>'3.'!D18</f>
        <v>0</v>
      </c>
    </row>
    <row r="94" spans="1:4" ht="51" x14ac:dyDescent="0.2">
      <c r="A94" s="357"/>
      <c r="B94" s="119">
        <v>7</v>
      </c>
      <c r="C94" s="83" t="s">
        <v>389</v>
      </c>
      <c r="D94" s="143">
        <f>'3.'!D19</f>
        <v>0</v>
      </c>
    </row>
    <row r="95" spans="1:4" ht="25.5" x14ac:dyDescent="0.2">
      <c r="A95" s="357"/>
      <c r="B95" s="118">
        <v>8</v>
      </c>
      <c r="C95" s="84" t="s">
        <v>392</v>
      </c>
      <c r="D95" s="143">
        <f>'3.'!D22</f>
        <v>0</v>
      </c>
    </row>
    <row r="96" spans="1:4" ht="38.25" x14ac:dyDescent="0.2">
      <c r="A96" s="357"/>
      <c r="B96" s="119">
        <v>9</v>
      </c>
      <c r="C96" s="83" t="s">
        <v>394</v>
      </c>
      <c r="D96" s="143">
        <f>'3.'!D24</f>
        <v>0</v>
      </c>
    </row>
    <row r="97" spans="1:4" ht="63.75" x14ac:dyDescent="0.2">
      <c r="A97" s="357"/>
      <c r="B97" s="118">
        <v>10</v>
      </c>
      <c r="C97" s="84" t="s">
        <v>397</v>
      </c>
      <c r="D97" s="143">
        <f>'3.'!D26</f>
        <v>0</v>
      </c>
    </row>
    <row r="98" spans="1:4" x14ac:dyDescent="0.2">
      <c r="A98" s="357"/>
      <c r="B98" s="119">
        <v>11</v>
      </c>
      <c r="C98" s="83" t="s">
        <v>399</v>
      </c>
      <c r="D98" s="143">
        <f>'3.'!D27</f>
        <v>0</v>
      </c>
    </row>
    <row r="99" spans="1:4" ht="25.5" x14ac:dyDescent="0.2">
      <c r="A99" s="357"/>
      <c r="B99" s="118">
        <v>12</v>
      </c>
      <c r="C99" s="84" t="s">
        <v>403</v>
      </c>
      <c r="D99" s="143">
        <f>'3.'!D30</f>
        <v>0</v>
      </c>
    </row>
    <row r="100" spans="1:4" ht="25.5" x14ac:dyDescent="0.2">
      <c r="A100" s="357"/>
      <c r="B100" s="119">
        <v>13</v>
      </c>
      <c r="C100" s="83" t="s">
        <v>406</v>
      </c>
      <c r="D100" s="143">
        <f>'3.'!D33</f>
        <v>0</v>
      </c>
    </row>
    <row r="101" spans="1:4" ht="25.5" x14ac:dyDescent="0.2">
      <c r="A101" s="357"/>
      <c r="B101" s="118">
        <v>14</v>
      </c>
      <c r="C101" s="84" t="s">
        <v>408</v>
      </c>
      <c r="D101" s="143">
        <f>'3.'!D34</f>
        <v>0</v>
      </c>
    </row>
    <row r="102" spans="1:4" ht="25.5" x14ac:dyDescent="0.2">
      <c r="A102" s="357"/>
      <c r="B102" s="119">
        <v>15</v>
      </c>
      <c r="C102" s="83" t="s">
        <v>410</v>
      </c>
      <c r="D102" s="143">
        <f>'3.'!D35</f>
        <v>0</v>
      </c>
    </row>
    <row r="103" spans="1:4" ht="25.5" x14ac:dyDescent="0.2">
      <c r="A103" s="357"/>
      <c r="B103" s="118">
        <v>16</v>
      </c>
      <c r="C103" s="84" t="s">
        <v>413</v>
      </c>
      <c r="D103" s="143">
        <f>'3.'!D38</f>
        <v>0</v>
      </c>
    </row>
    <row r="104" spans="1:4" ht="38.25" x14ac:dyDescent="0.2">
      <c r="A104" s="357"/>
      <c r="B104" s="119">
        <v>17</v>
      </c>
      <c r="C104" s="83" t="s">
        <v>415</v>
      </c>
      <c r="D104" s="143">
        <f>'3.'!D40</f>
        <v>0</v>
      </c>
    </row>
    <row r="105" spans="1:4" ht="38.25" x14ac:dyDescent="0.2">
      <c r="A105" s="357"/>
      <c r="B105" s="118">
        <v>18</v>
      </c>
      <c r="C105" s="84" t="s">
        <v>416</v>
      </c>
      <c r="D105" s="143">
        <f>'3.'!D41</f>
        <v>0</v>
      </c>
    </row>
    <row r="106" spans="1:4" ht="51" x14ac:dyDescent="0.2">
      <c r="A106" s="357"/>
      <c r="B106" s="119">
        <v>19</v>
      </c>
      <c r="C106" s="83" t="s">
        <v>418</v>
      </c>
      <c r="D106" s="143">
        <f>'3.'!D43</f>
        <v>0</v>
      </c>
    </row>
    <row r="107" spans="1:4" ht="38.25" x14ac:dyDescent="0.2">
      <c r="A107" s="357"/>
      <c r="B107" s="118">
        <v>20</v>
      </c>
      <c r="C107" s="84" t="s">
        <v>420</v>
      </c>
      <c r="D107" s="143">
        <f>'3.'!D45</f>
        <v>0</v>
      </c>
    </row>
    <row r="108" spans="1:4" ht="51" x14ac:dyDescent="0.2">
      <c r="A108" s="357"/>
      <c r="B108" s="119">
        <v>21</v>
      </c>
      <c r="C108" s="83" t="s">
        <v>423</v>
      </c>
      <c r="D108" s="143">
        <f>'3.'!D47</f>
        <v>0</v>
      </c>
    </row>
    <row r="109" spans="1:4" ht="38.25" x14ac:dyDescent="0.2">
      <c r="A109" s="357"/>
      <c r="B109" s="118">
        <v>22</v>
      </c>
      <c r="C109" s="84" t="s">
        <v>510</v>
      </c>
      <c r="D109" s="143">
        <f>'3.'!D48</f>
        <v>0</v>
      </c>
    </row>
    <row r="110" spans="1:4" ht="25.5" x14ac:dyDescent="0.2">
      <c r="A110" s="357"/>
      <c r="B110" s="119" t="s">
        <v>303</v>
      </c>
      <c r="C110" s="83" t="s">
        <v>512</v>
      </c>
      <c r="D110" s="143">
        <f>'3.'!D49</f>
        <v>0</v>
      </c>
    </row>
    <row r="111" spans="1:4" ht="38.25" x14ac:dyDescent="0.2">
      <c r="A111" s="357"/>
      <c r="B111" s="118" t="s">
        <v>304</v>
      </c>
      <c r="C111" s="84" t="s">
        <v>513</v>
      </c>
      <c r="D111" s="143">
        <f>'3.'!D50</f>
        <v>0</v>
      </c>
    </row>
    <row r="112" spans="1:4" ht="38.25" x14ac:dyDescent="0.2">
      <c r="A112" s="357"/>
      <c r="B112" s="119" t="s">
        <v>305</v>
      </c>
      <c r="C112" s="83" t="s">
        <v>515</v>
      </c>
      <c r="D112" s="143">
        <f>'3.'!D51</f>
        <v>0</v>
      </c>
    </row>
    <row r="113" spans="1:4" ht="38.25" x14ac:dyDescent="0.2">
      <c r="A113" s="357"/>
      <c r="B113" s="118" t="s">
        <v>306</v>
      </c>
      <c r="C113" s="84" t="s">
        <v>516</v>
      </c>
      <c r="D113" s="143">
        <f>'3.'!D52</f>
        <v>0</v>
      </c>
    </row>
    <row r="114" spans="1:4" ht="51" x14ac:dyDescent="0.2">
      <c r="A114" s="357"/>
      <c r="B114" s="119" t="s">
        <v>307</v>
      </c>
      <c r="C114" s="83" t="s">
        <v>518</v>
      </c>
      <c r="D114" s="143">
        <f>'3.'!D53</f>
        <v>0</v>
      </c>
    </row>
    <row r="115" spans="1:4" ht="76.5" x14ac:dyDescent="0.2">
      <c r="A115" s="364" t="s">
        <v>526</v>
      </c>
      <c r="B115" s="119">
        <v>1</v>
      </c>
      <c r="C115" s="120" t="s">
        <v>440</v>
      </c>
      <c r="D115" s="144">
        <f>'4.'!D4</f>
        <v>0</v>
      </c>
    </row>
    <row r="116" spans="1:4" ht="114.75" x14ac:dyDescent="0.2">
      <c r="A116" s="364"/>
      <c r="B116" s="118">
        <v>2</v>
      </c>
      <c r="C116" s="191" t="s">
        <v>576</v>
      </c>
      <c r="D116" s="144">
        <f>'4.'!D12</f>
        <v>0</v>
      </c>
    </row>
    <row r="117" spans="1:4" ht="51" x14ac:dyDescent="0.2">
      <c r="A117" s="364"/>
      <c r="B117" s="119">
        <v>3</v>
      </c>
      <c r="C117" s="120" t="s">
        <v>435</v>
      </c>
      <c r="D117" s="144">
        <f>'4.'!D13</f>
        <v>0</v>
      </c>
    </row>
    <row r="118" spans="1:4" ht="38.25" x14ac:dyDescent="0.2">
      <c r="A118" s="364"/>
      <c r="B118" s="118">
        <v>4</v>
      </c>
      <c r="C118" s="127" t="s">
        <v>437</v>
      </c>
      <c r="D118" s="144">
        <f>'4.'!D17</f>
        <v>0</v>
      </c>
    </row>
    <row r="119" spans="1:4" ht="39" customHeight="1" x14ac:dyDescent="0.2">
      <c r="A119" s="364"/>
      <c r="B119" s="86">
        <v>5</v>
      </c>
      <c r="C119" s="120" t="s">
        <v>438</v>
      </c>
      <c r="D119" s="144">
        <f>'4.'!D18</f>
        <v>0</v>
      </c>
    </row>
    <row r="120" spans="1:4" ht="25.5" x14ac:dyDescent="0.2">
      <c r="A120" s="365" t="s">
        <v>527</v>
      </c>
      <c r="B120" s="122">
        <v>1</v>
      </c>
      <c r="C120" s="123" t="s">
        <v>98</v>
      </c>
      <c r="D120" s="145">
        <f>'5.'!D4</f>
        <v>0</v>
      </c>
    </row>
    <row r="121" spans="1:4" ht="38.25" x14ac:dyDescent="0.2">
      <c r="A121" s="365"/>
      <c r="B121" s="122">
        <v>2</v>
      </c>
      <c r="C121" s="19" t="s">
        <v>85</v>
      </c>
      <c r="D121" s="145">
        <f>'5.'!D13</f>
        <v>0</v>
      </c>
    </row>
    <row r="122" spans="1:4" ht="38.25" x14ac:dyDescent="0.2">
      <c r="A122" s="365"/>
      <c r="B122" s="122">
        <v>3</v>
      </c>
      <c r="C122" s="19" t="s">
        <v>87</v>
      </c>
      <c r="D122" s="145">
        <f>'5.'!D14</f>
        <v>0</v>
      </c>
    </row>
    <row r="123" spans="1:4" ht="63.75" x14ac:dyDescent="0.2">
      <c r="A123" s="365"/>
      <c r="B123" s="122">
        <v>4</v>
      </c>
      <c r="C123" s="19" t="s">
        <v>88</v>
      </c>
      <c r="D123" s="145">
        <f>'5.'!D15</f>
        <v>0</v>
      </c>
    </row>
    <row r="124" spans="1:4" x14ac:dyDescent="0.2">
      <c r="A124" s="365"/>
      <c r="B124" s="122">
        <v>5</v>
      </c>
      <c r="C124" s="19" t="s">
        <v>90</v>
      </c>
      <c r="D124" s="145">
        <f>'5.'!D16</f>
        <v>0</v>
      </c>
    </row>
    <row r="125" spans="1:4" ht="38.25" x14ac:dyDescent="0.2">
      <c r="A125" s="365"/>
      <c r="B125" s="122">
        <v>6</v>
      </c>
      <c r="C125" s="19" t="s">
        <v>92</v>
      </c>
      <c r="D125" s="145">
        <f>'5.'!D17</f>
        <v>0</v>
      </c>
    </row>
    <row r="126" spans="1:4" ht="38.25" x14ac:dyDescent="0.2">
      <c r="A126" s="365"/>
      <c r="B126" s="122">
        <v>7</v>
      </c>
      <c r="C126" s="19" t="s">
        <v>93</v>
      </c>
      <c r="D126" s="145">
        <f>'5.'!D18</f>
        <v>0</v>
      </c>
    </row>
    <row r="127" spans="1:4" ht="51" x14ac:dyDescent="0.2">
      <c r="A127" s="365"/>
      <c r="B127" s="122">
        <v>8</v>
      </c>
      <c r="C127" s="19" t="s">
        <v>95</v>
      </c>
      <c r="D127" s="145">
        <f>'5.'!D19</f>
        <v>0</v>
      </c>
    </row>
    <row r="128" spans="1:4" ht="25.5" x14ac:dyDescent="0.2">
      <c r="A128" s="362" t="s">
        <v>528</v>
      </c>
      <c r="B128" s="131">
        <v>1</v>
      </c>
      <c r="C128" s="132" t="s">
        <v>445</v>
      </c>
      <c r="D128" s="146">
        <f>'6.'!D4</f>
        <v>0</v>
      </c>
    </row>
    <row r="129" spans="1:4" ht="38.25" x14ac:dyDescent="0.2">
      <c r="A129" s="362"/>
      <c r="B129" s="130">
        <v>2</v>
      </c>
      <c r="C129" s="19" t="s">
        <v>448</v>
      </c>
      <c r="D129" s="146">
        <f>'6.'!D6</f>
        <v>0</v>
      </c>
    </row>
    <row r="130" spans="1:4" ht="25.5" x14ac:dyDescent="0.2">
      <c r="A130" s="362"/>
      <c r="B130" s="131">
        <v>3</v>
      </c>
      <c r="C130" s="132" t="s">
        <v>450</v>
      </c>
      <c r="D130" s="146">
        <f>'6.'!D7</f>
        <v>0</v>
      </c>
    </row>
    <row r="131" spans="1:4" ht="51" x14ac:dyDescent="0.2">
      <c r="A131" s="362"/>
      <c r="B131" s="130">
        <v>4</v>
      </c>
      <c r="C131" s="19" t="s">
        <v>452</v>
      </c>
      <c r="D131" s="146">
        <f>'6.'!D8</f>
        <v>0</v>
      </c>
    </row>
    <row r="132" spans="1:4" ht="25.5" x14ac:dyDescent="0.2">
      <c r="A132" s="362"/>
      <c r="B132" s="131">
        <v>5</v>
      </c>
      <c r="C132" s="132" t="s">
        <v>454</v>
      </c>
      <c r="D132" s="146">
        <f>'6.'!D9</f>
        <v>0</v>
      </c>
    </row>
    <row r="133" spans="1:4" ht="25.5" x14ac:dyDescent="0.2">
      <c r="A133" s="362"/>
      <c r="B133" s="130">
        <v>6</v>
      </c>
      <c r="C133" s="19" t="s">
        <v>456</v>
      </c>
      <c r="D133" s="146">
        <f>'6.'!D11</f>
        <v>0</v>
      </c>
    </row>
    <row r="134" spans="1:4" ht="25.5" x14ac:dyDescent="0.2">
      <c r="A134" s="362"/>
      <c r="B134" s="131">
        <v>7</v>
      </c>
      <c r="C134" s="132" t="s">
        <v>458</v>
      </c>
      <c r="D134" s="146">
        <f>'6.'!D12</f>
        <v>0</v>
      </c>
    </row>
    <row r="135" spans="1:4" ht="25.5" x14ac:dyDescent="0.2">
      <c r="A135" s="362"/>
      <c r="B135" s="130">
        <v>8</v>
      </c>
      <c r="C135" s="19" t="s">
        <v>462</v>
      </c>
      <c r="D135" s="146">
        <f>'6.'!D15</f>
        <v>0</v>
      </c>
    </row>
    <row r="136" spans="1:4" ht="38.25" x14ac:dyDescent="0.2">
      <c r="A136" s="363" t="s">
        <v>529</v>
      </c>
      <c r="B136" s="97" t="s">
        <v>281</v>
      </c>
      <c r="C136" s="132" t="s">
        <v>99</v>
      </c>
      <c r="D136" s="147">
        <f>'7.'!D4</f>
        <v>0</v>
      </c>
    </row>
    <row r="137" spans="1:4" ht="51" x14ac:dyDescent="0.2">
      <c r="A137" s="363"/>
      <c r="B137" s="125" t="s">
        <v>282</v>
      </c>
      <c r="C137" s="127" t="s">
        <v>499</v>
      </c>
      <c r="D137" s="147">
        <f>'7.'!D5</f>
        <v>0</v>
      </c>
    </row>
    <row r="138" spans="1:4" ht="25.5" x14ac:dyDescent="0.2">
      <c r="A138" s="363"/>
      <c r="B138" s="97" t="s">
        <v>283</v>
      </c>
      <c r="C138" s="132" t="s">
        <v>100</v>
      </c>
      <c r="D138" s="147">
        <f>'7.'!D6</f>
        <v>0</v>
      </c>
    </row>
    <row r="139" spans="1:4" ht="38.25" x14ac:dyDescent="0.2">
      <c r="A139" s="363"/>
      <c r="B139" s="125" t="s">
        <v>284</v>
      </c>
      <c r="C139" s="127" t="s">
        <v>500</v>
      </c>
      <c r="D139" s="147">
        <f>'7.'!D7</f>
        <v>0</v>
      </c>
    </row>
    <row r="140" spans="1:4" ht="38.25" x14ac:dyDescent="0.2">
      <c r="A140" s="363"/>
      <c r="B140" s="97" t="s">
        <v>285</v>
      </c>
      <c r="C140" s="132" t="s">
        <v>101</v>
      </c>
      <c r="D140" s="147">
        <f>'7.'!D8</f>
        <v>0</v>
      </c>
    </row>
    <row r="141" spans="1:4" ht="89.25" x14ac:dyDescent="0.2">
      <c r="A141" s="363"/>
      <c r="B141" s="125" t="s">
        <v>286</v>
      </c>
      <c r="C141" s="127" t="s">
        <v>102</v>
      </c>
      <c r="D141" s="147">
        <f>'7.'!D9</f>
        <v>0</v>
      </c>
    </row>
    <row r="142" spans="1:4" ht="25.5" x14ac:dyDescent="0.2">
      <c r="A142" s="363"/>
      <c r="B142" s="97" t="s">
        <v>287</v>
      </c>
      <c r="C142" s="132" t="s">
        <v>103</v>
      </c>
      <c r="D142" s="147">
        <f>'7.'!D10</f>
        <v>0</v>
      </c>
    </row>
    <row r="143" spans="1:4" ht="25.5" x14ac:dyDescent="0.2">
      <c r="A143" s="363"/>
      <c r="B143" s="125" t="s">
        <v>288</v>
      </c>
      <c r="C143" s="127" t="s">
        <v>104</v>
      </c>
      <c r="D143" s="147">
        <f>'7.'!D11</f>
        <v>0</v>
      </c>
    </row>
    <row r="144" spans="1:4" x14ac:dyDescent="0.2">
      <c r="A144" s="361" t="s">
        <v>530</v>
      </c>
      <c r="B144" s="97" t="s">
        <v>281</v>
      </c>
      <c r="C144" s="132" t="s">
        <v>106</v>
      </c>
      <c r="D144" s="148">
        <f>'8.'!D4</f>
        <v>0</v>
      </c>
    </row>
    <row r="145" spans="1:4" ht="38.25" x14ac:dyDescent="0.2">
      <c r="A145" s="361"/>
      <c r="B145" s="125" t="s">
        <v>282</v>
      </c>
      <c r="C145" s="127" t="s">
        <v>109</v>
      </c>
      <c r="D145" s="148">
        <f>'8.'!D6</f>
        <v>0</v>
      </c>
    </row>
    <row r="146" spans="1:4" ht="38.25" x14ac:dyDescent="0.2">
      <c r="A146" s="361"/>
      <c r="B146" s="97" t="s">
        <v>283</v>
      </c>
      <c r="C146" s="132" t="s">
        <v>111</v>
      </c>
      <c r="D146" s="148">
        <f>'8.'!D7</f>
        <v>0</v>
      </c>
    </row>
    <row r="147" spans="1:4" ht="25.5" x14ac:dyDescent="0.2">
      <c r="A147" s="361"/>
      <c r="B147" s="125" t="s">
        <v>284</v>
      </c>
      <c r="C147" s="127" t="s">
        <v>119</v>
      </c>
      <c r="D147" s="148">
        <f>'8.'!D14</f>
        <v>0</v>
      </c>
    </row>
    <row r="148" spans="1:4" ht="25.5" x14ac:dyDescent="0.2">
      <c r="A148" s="361"/>
      <c r="B148" s="97" t="s">
        <v>285</v>
      </c>
      <c r="C148" s="132" t="s">
        <v>121</v>
      </c>
      <c r="D148" s="148">
        <f>'8.'!D16</f>
        <v>0</v>
      </c>
    </row>
    <row r="149" spans="1:4" ht="25.5" x14ac:dyDescent="0.2">
      <c r="A149" s="361"/>
      <c r="B149" s="125" t="s">
        <v>286</v>
      </c>
      <c r="C149" s="127" t="s">
        <v>122</v>
      </c>
      <c r="D149" s="148">
        <f>'8.'!D17</f>
        <v>0</v>
      </c>
    </row>
    <row r="150" spans="1:4" x14ac:dyDescent="0.2">
      <c r="A150" s="361"/>
      <c r="B150" s="97" t="s">
        <v>287</v>
      </c>
      <c r="C150" s="132" t="s">
        <v>125</v>
      </c>
      <c r="D150" s="148">
        <f>'8.'!D19</f>
        <v>0</v>
      </c>
    </row>
    <row r="151" spans="1:4" ht="25.5" x14ac:dyDescent="0.2">
      <c r="A151" s="361"/>
      <c r="B151" s="125" t="s">
        <v>288</v>
      </c>
      <c r="C151" s="127" t="s">
        <v>137</v>
      </c>
      <c r="D151" s="148">
        <f>'8.'!D30</f>
        <v>0</v>
      </c>
    </row>
    <row r="152" spans="1:4" ht="51" x14ac:dyDescent="0.2">
      <c r="A152" s="361"/>
      <c r="B152" s="97" t="s">
        <v>289</v>
      </c>
      <c r="C152" s="132" t="s">
        <v>143</v>
      </c>
      <c r="D152" s="148">
        <f>'8.'!D35</f>
        <v>0</v>
      </c>
    </row>
    <row r="153" spans="1:4" x14ac:dyDescent="0.2">
      <c r="A153" s="361"/>
      <c r="B153" s="125" t="s">
        <v>290</v>
      </c>
      <c r="C153" s="127" t="s">
        <v>144</v>
      </c>
      <c r="D153" s="148">
        <f>'8.'!D36</f>
        <v>0</v>
      </c>
    </row>
    <row r="154" spans="1:4" x14ac:dyDescent="0.2">
      <c r="A154" s="361"/>
      <c r="B154" s="97" t="s">
        <v>291</v>
      </c>
      <c r="C154" s="132" t="s">
        <v>146</v>
      </c>
      <c r="D154" s="148">
        <f>'8.'!D38</f>
        <v>0</v>
      </c>
    </row>
    <row r="155" spans="1:4" ht="25.5" x14ac:dyDescent="0.2">
      <c r="A155" s="361"/>
      <c r="B155" s="125" t="s">
        <v>292</v>
      </c>
      <c r="C155" s="127" t="s">
        <v>149</v>
      </c>
      <c r="D155" s="148">
        <f>'8.'!D40</f>
        <v>0</v>
      </c>
    </row>
  </sheetData>
  <sheetProtection algorithmName="SHA-512" hashValue="8w6c7/KTkTssq+P54AcDk6MFRzh5O5jbZP6vodfIh1Nj1BYRFQIZCyUl0YC2yMkaws5cQJg+BTd8KqT4Bo253w==" saltValue="0rIi2dnEqrB8ux9D/C6xYw==" spinCount="100000" sheet="1" objects="1" scenarios="1"/>
  <mergeCells count="9">
    <mergeCell ref="A88:A114"/>
    <mergeCell ref="A77:A87"/>
    <mergeCell ref="A2:A13"/>
    <mergeCell ref="A14:A76"/>
    <mergeCell ref="A144:A155"/>
    <mergeCell ref="A128:A135"/>
    <mergeCell ref="A136:A143"/>
    <mergeCell ref="A115:A119"/>
    <mergeCell ref="A120:A127"/>
  </mergeCells>
  <pageMargins left="0.7" right="0.7" top="0.75" bottom="0.75" header="0.3" footer="0.3"/>
  <pageSetup paperSize="9" orientation="portrait" r:id="rId1"/>
  <headerFooter>
    <oddFooter>&amp;C&amp;1#&amp;"Calibri"&amp;10&amp;KFF0000OFFICIAL - SENSITIVE</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tint="-0.14999847407452621"/>
  </sheetPr>
  <dimension ref="B7:E23"/>
  <sheetViews>
    <sheetView showGridLines="0" zoomScale="130" zoomScaleNormal="130" workbookViewId="0">
      <selection activeCell="C9" sqref="C9"/>
    </sheetView>
  </sheetViews>
  <sheetFormatPr defaultRowHeight="15" x14ac:dyDescent="0.2"/>
  <cols>
    <col min="1" max="1" width="3.109375" style="149" customWidth="1"/>
    <col min="2" max="2" width="22.5546875" style="149" customWidth="1"/>
    <col min="3" max="3" width="64.109375" style="149" customWidth="1"/>
    <col min="4" max="4" width="8.88671875" style="149"/>
    <col min="5" max="5" width="20.33203125" style="149" customWidth="1"/>
    <col min="6" max="16384" width="8.88671875" style="149"/>
  </cols>
  <sheetData>
    <row r="7" spans="2:5" ht="61.5" customHeight="1" x14ac:dyDescent="0.2">
      <c r="B7" s="212" t="s">
        <v>1</v>
      </c>
      <c r="C7" s="213"/>
      <c r="E7" s="150"/>
    </row>
    <row r="9" spans="2:5" x14ac:dyDescent="0.2">
      <c r="B9" s="2" t="s">
        <v>2</v>
      </c>
      <c r="C9" s="3"/>
    </row>
    <row r="10" spans="2:5" ht="45" customHeight="1" x14ac:dyDescent="0.2">
      <c r="B10" s="2" t="s">
        <v>3</v>
      </c>
      <c r="C10" s="3"/>
    </row>
    <row r="11" spans="2:5" x14ac:dyDescent="0.2">
      <c r="B11" s="2" t="s">
        <v>4</v>
      </c>
      <c r="C11" s="3"/>
    </row>
    <row r="12" spans="2:5" x14ac:dyDescent="0.2">
      <c r="B12" s="2" t="s">
        <v>5</v>
      </c>
      <c r="C12" s="3"/>
    </row>
    <row r="13" spans="2:5" x14ac:dyDescent="0.2">
      <c r="B13" s="2" t="s">
        <v>6</v>
      </c>
      <c r="C13" s="3"/>
    </row>
    <row r="14" spans="2:5" ht="25.5" x14ac:dyDescent="0.2">
      <c r="B14" s="2" t="s">
        <v>7</v>
      </c>
      <c r="C14" s="4"/>
    </row>
    <row r="15" spans="2:5" s="153" customFormat="1" x14ac:dyDescent="0.2">
      <c r="B15" s="5"/>
      <c r="C15" s="152"/>
    </row>
    <row r="16" spans="2:5" x14ac:dyDescent="0.2">
      <c r="B16" s="5" t="s">
        <v>8</v>
      </c>
      <c r="C16" s="154"/>
    </row>
    <row r="17" spans="2:3" x14ac:dyDescent="0.2">
      <c r="B17" s="2" t="s">
        <v>9</v>
      </c>
      <c r="C17" s="3"/>
    </row>
    <row r="18" spans="2:3" x14ac:dyDescent="0.2">
      <c r="B18" s="2" t="s">
        <v>10</v>
      </c>
      <c r="C18" s="3"/>
    </row>
    <row r="19" spans="2:3" x14ac:dyDescent="0.2">
      <c r="B19" s="2" t="s">
        <v>11</v>
      </c>
      <c r="C19" s="3"/>
    </row>
    <row r="20" spans="2:3" x14ac:dyDescent="0.2">
      <c r="B20" s="2" t="s">
        <v>12</v>
      </c>
      <c r="C20" s="3"/>
    </row>
    <row r="21" spans="2:3" ht="25.5" x14ac:dyDescent="0.2">
      <c r="B21" s="2" t="s">
        <v>538</v>
      </c>
      <c r="C21" s="3"/>
    </row>
    <row r="22" spans="2:3" ht="25.5" x14ac:dyDescent="0.2">
      <c r="B22" s="2" t="s">
        <v>13</v>
      </c>
      <c r="C22" s="3"/>
    </row>
    <row r="23" spans="2:3" x14ac:dyDescent="0.2">
      <c r="B23" s="5"/>
      <c r="C23" s="154"/>
    </row>
  </sheetData>
  <sheetProtection algorithmName="SHA-512" hashValue="K2ucJMSEFppFPmVBSjK2kdnB+ZrRHhcl5awYgB6ShL5gKl4ZqI+sJbVYd51oBqkvBLbX2xPzUKwDG37qbVqrbA==" saltValue="WZhQDhcSEfCw8IyucoYTwA==" spinCount="100000" sheet="1" objects="1" scenarios="1" formatCells="0" formatRows="0" insertHyperlinks="0"/>
  <mergeCells count="1">
    <mergeCell ref="B7:C7"/>
  </mergeCells>
  <dataValidations count="3">
    <dataValidation type="list" allowBlank="1" showInputMessage="1" showErrorMessage="1" sqref="E7" xr:uid="{00000000-0002-0000-0100-000000000000}">
      <formula1>"Not Ready for Submission,Ready for Submission to NYSCP"</formula1>
    </dataValidation>
    <dataValidation type="list" allowBlank="1" showInputMessage="1" showErrorMessage="1" sqref="C12" xr:uid="{00000000-0002-0000-0100-000001000000}">
      <formula1>"Maintained,Academy/MultiAcademy Trust,Independent"</formula1>
    </dataValidation>
    <dataValidation type="list" allowBlank="1" showInputMessage="1" showErrorMessage="1" sqref="C13 C23" xr:uid="{00000000-0002-0000-0100-000002000000}">
      <formula1>"Primary,Secondary,Mixed"</formula1>
    </dataValidation>
  </dataValidations>
  <pageMargins left="0.7" right="0.7" top="0.75" bottom="0.75" header="0.3" footer="0.3"/>
  <pageSetup paperSize="9" orientation="portrait" r:id="rId1"/>
  <headerFooter>
    <oddFooter>&amp;C&amp;1#&amp;"Calibri"&amp;10&amp;KFF0000OFFICIAL - SENSITIVE</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tint="-0.249977111117893"/>
  </sheetPr>
  <dimension ref="B7:I40"/>
  <sheetViews>
    <sheetView showGridLines="0" zoomScale="130" zoomScaleNormal="130" workbookViewId="0">
      <selection activeCell="C13" sqref="C13"/>
    </sheetView>
  </sheetViews>
  <sheetFormatPr defaultRowHeight="15" x14ac:dyDescent="0.2"/>
  <cols>
    <col min="1" max="1" width="3.88671875" style="149" customWidth="1"/>
    <col min="2" max="2" width="4.6640625" style="149" customWidth="1"/>
    <col min="3" max="3" width="42.21875" style="149" customWidth="1"/>
    <col min="4" max="4" width="52.5546875" style="149" customWidth="1"/>
    <col min="5" max="5" width="12.88671875" style="149" customWidth="1"/>
    <col min="6" max="6" width="7.109375" style="149" customWidth="1"/>
    <col min="7" max="7" width="5.109375" style="149" hidden="1" customWidth="1"/>
    <col min="8" max="8" width="5" style="149" customWidth="1"/>
    <col min="9" max="16384" width="8.88671875" style="149"/>
  </cols>
  <sheetData>
    <row r="7" spans="2:9" ht="75.75" customHeight="1" x14ac:dyDescent="0.2">
      <c r="C7" s="214" t="s">
        <v>539</v>
      </c>
      <c r="D7" s="215"/>
      <c r="E7" s="215"/>
      <c r="F7" s="16"/>
      <c r="G7" s="16"/>
      <c r="H7" s="16"/>
      <c r="I7" s="155"/>
    </row>
    <row r="8" spans="2:9" ht="7.5" customHeight="1" x14ac:dyDescent="0.2">
      <c r="C8" s="15"/>
      <c r="D8" s="15"/>
      <c r="E8" s="15"/>
      <c r="F8" s="15"/>
      <c r="G8" s="15"/>
      <c r="H8" s="15"/>
    </row>
    <row r="9" spans="2:9" x14ac:dyDescent="0.2">
      <c r="C9" s="2" t="s">
        <v>60</v>
      </c>
      <c r="D9" s="2" t="s">
        <v>68</v>
      </c>
      <c r="E9" s="2"/>
      <c r="F9" s="222" t="str">
        <f>IF(G26=15,"Proceed to step 2","Complete all actions")</f>
        <v>Complete all actions</v>
      </c>
    </row>
    <row r="10" spans="2:9" ht="15" customHeight="1" x14ac:dyDescent="0.2">
      <c r="B10" s="220" t="s">
        <v>69</v>
      </c>
      <c r="C10" s="2" t="s">
        <v>18</v>
      </c>
      <c r="D10" s="151" t="str">
        <f>'1.'!H1</f>
        <v>Section not complete</v>
      </c>
      <c r="E10" s="226" t="s">
        <v>501</v>
      </c>
      <c r="F10" s="222"/>
      <c r="G10" s="149">
        <f>COUNTIF(D10,"Section complete")</f>
        <v>0</v>
      </c>
    </row>
    <row r="11" spans="2:9" ht="15" customHeight="1" x14ac:dyDescent="0.2">
      <c r="B11" s="220"/>
      <c r="C11" s="2" t="s">
        <v>53</v>
      </c>
      <c r="D11" s="151" t="str">
        <f>'2A.'!H1</f>
        <v>Section not complete</v>
      </c>
      <c r="E11" s="226"/>
      <c r="F11" s="222"/>
      <c r="G11" s="149">
        <f t="shared" ref="G11:G18" si="0">COUNTIF(D11,"Section complete")</f>
        <v>0</v>
      </c>
    </row>
    <row r="12" spans="2:9" ht="25.5" x14ac:dyDescent="0.2">
      <c r="B12" s="220"/>
      <c r="C12" s="2" t="s">
        <v>61</v>
      </c>
      <c r="D12" s="151" t="str">
        <f>'2B.'!H1</f>
        <v>Section not complete</v>
      </c>
      <c r="E12" s="226"/>
      <c r="F12" s="222"/>
      <c r="G12" s="149">
        <f t="shared" si="0"/>
        <v>0</v>
      </c>
    </row>
    <row r="13" spans="2:9" ht="15" customHeight="1" x14ac:dyDescent="0.2">
      <c r="B13" s="220"/>
      <c r="C13" s="2" t="s">
        <v>62</v>
      </c>
      <c r="D13" s="151" t="str">
        <f>'3.'!H1</f>
        <v>Section not complete</v>
      </c>
      <c r="E13" s="226"/>
      <c r="F13" s="222"/>
      <c r="G13" s="149">
        <f t="shared" si="0"/>
        <v>0</v>
      </c>
    </row>
    <row r="14" spans="2:9" ht="15" customHeight="1" x14ac:dyDescent="0.2">
      <c r="B14" s="220"/>
      <c r="C14" s="2" t="s">
        <v>63</v>
      </c>
      <c r="D14" s="151" t="str">
        <f>'4.'!H1</f>
        <v>Section not complete</v>
      </c>
      <c r="E14" s="226"/>
      <c r="F14" s="222"/>
      <c r="G14" s="149">
        <f t="shared" si="0"/>
        <v>0</v>
      </c>
    </row>
    <row r="15" spans="2:9" ht="15" customHeight="1" x14ac:dyDescent="0.2">
      <c r="B15" s="220"/>
      <c r="C15" s="2" t="s">
        <v>56</v>
      </c>
      <c r="D15" s="151" t="str">
        <f>'5.'!H1</f>
        <v>Section not complete</v>
      </c>
      <c r="E15" s="226"/>
      <c r="F15" s="222"/>
      <c r="G15" s="149">
        <f t="shared" si="0"/>
        <v>0</v>
      </c>
    </row>
    <row r="16" spans="2:9" ht="15" customHeight="1" x14ac:dyDescent="0.2">
      <c r="B16" s="220"/>
      <c r="C16" s="2" t="s">
        <v>57</v>
      </c>
      <c r="D16" s="151" t="str">
        <f>'6.'!H1</f>
        <v>Section not complete</v>
      </c>
      <c r="E16" s="226"/>
      <c r="F16" s="222"/>
      <c r="G16" s="149">
        <f t="shared" si="0"/>
        <v>0</v>
      </c>
    </row>
    <row r="17" spans="2:7" ht="15" customHeight="1" x14ac:dyDescent="0.2">
      <c r="B17" s="220"/>
      <c r="C17" s="2" t="s">
        <v>58</v>
      </c>
      <c r="D17" s="151" t="str">
        <f>'7.'!H1</f>
        <v>Section not complete</v>
      </c>
      <c r="E17" s="226"/>
      <c r="F17" s="222"/>
      <c r="G17" s="149">
        <f t="shared" si="0"/>
        <v>0</v>
      </c>
    </row>
    <row r="18" spans="2:7" ht="15" customHeight="1" x14ac:dyDescent="0.2">
      <c r="B18" s="220"/>
      <c r="C18" s="2" t="s">
        <v>59</v>
      </c>
      <c r="D18" s="151" t="str">
        <f>'8.'!H1</f>
        <v>Section not complete</v>
      </c>
      <c r="E18" s="226"/>
      <c r="F18" s="222"/>
      <c r="G18" s="149">
        <f t="shared" si="0"/>
        <v>0</v>
      </c>
    </row>
    <row r="19" spans="2:7" ht="51" x14ac:dyDescent="0.2">
      <c r="B19" s="220"/>
      <c r="C19" s="2" t="s">
        <v>64</v>
      </c>
      <c r="D19" s="4" t="s">
        <v>481</v>
      </c>
      <c r="E19" s="194" t="s">
        <v>589</v>
      </c>
      <c r="F19" s="222"/>
      <c r="G19" s="149">
        <f>COUNTIF(D19,"Yes")</f>
        <v>0</v>
      </c>
    </row>
    <row r="20" spans="2:7" ht="36" x14ac:dyDescent="0.2">
      <c r="B20" s="220"/>
      <c r="C20" s="2" t="s">
        <v>480</v>
      </c>
      <c r="D20" s="156">
        <f>SUM('1.'!F1+'2A.'!F1+'2B.'!F1+'3.'!F1+'4.'!F1+'5.'!F1+'6.'!F1+'7.'!F1+'8.'!F1)</f>
        <v>0</v>
      </c>
      <c r="E20" s="195" t="s">
        <v>588</v>
      </c>
      <c r="F20" s="222"/>
    </row>
    <row r="21" spans="2:7" ht="15.75" x14ac:dyDescent="0.2">
      <c r="B21" s="220"/>
      <c r="C21" s="2" t="s">
        <v>479</v>
      </c>
      <c r="D21" s="99"/>
      <c r="E21" s="223" t="s">
        <v>482</v>
      </c>
      <c r="F21" s="222"/>
      <c r="G21" s="149">
        <f>COUNTIF(D21,"&lt;&gt;"&amp;"")</f>
        <v>0</v>
      </c>
    </row>
    <row r="22" spans="2:7" ht="15.75" x14ac:dyDescent="0.2">
      <c r="B22" s="220"/>
      <c r="C22" s="2" t="s">
        <v>14</v>
      </c>
      <c r="D22" s="99"/>
      <c r="E22" s="224"/>
      <c r="F22" s="222"/>
      <c r="G22" s="149">
        <f>COUNTIF(D22,"&lt;&gt;"&amp;"")</f>
        <v>0</v>
      </c>
    </row>
    <row r="23" spans="2:7" ht="15.75" x14ac:dyDescent="0.2">
      <c r="B23" s="220"/>
      <c r="C23" s="2" t="s">
        <v>15</v>
      </c>
      <c r="D23" s="98"/>
      <c r="E23" s="224"/>
      <c r="F23" s="222"/>
      <c r="G23" s="149">
        <f t="shared" ref="G23:G38" si="1">COUNTIF(D23,"&lt;&gt;"&amp;"")</f>
        <v>0</v>
      </c>
    </row>
    <row r="24" spans="2:7" ht="15.75" x14ac:dyDescent="0.2">
      <c r="B24" s="220"/>
      <c r="C24" s="2" t="s">
        <v>16</v>
      </c>
      <c r="D24" s="99"/>
      <c r="E24" s="224"/>
      <c r="F24" s="222"/>
      <c r="G24" s="149">
        <f t="shared" si="1"/>
        <v>0</v>
      </c>
    </row>
    <row r="25" spans="2:7" ht="15.75" x14ac:dyDescent="0.2">
      <c r="B25" s="220"/>
      <c r="C25" s="2" t="s">
        <v>17</v>
      </c>
      <c r="D25" s="98"/>
      <c r="E25" s="225"/>
      <c r="F25" s="222"/>
      <c r="G25" s="149">
        <f t="shared" si="1"/>
        <v>0</v>
      </c>
    </row>
    <row r="26" spans="2:7" s="159" customFormat="1" ht="15.75" x14ac:dyDescent="0.2">
      <c r="B26" s="157"/>
      <c r="C26" s="5"/>
      <c r="D26" s="158"/>
      <c r="E26" s="158"/>
      <c r="G26" s="159">
        <f>SUM(G10:G25)</f>
        <v>0</v>
      </c>
    </row>
    <row r="27" spans="2:7" s="159" customFormat="1" ht="25.5" x14ac:dyDescent="0.2">
      <c r="B27" s="219" t="s">
        <v>70</v>
      </c>
      <c r="C27" s="2" t="s">
        <v>72</v>
      </c>
      <c r="D27" s="166" t="s">
        <v>481</v>
      </c>
      <c r="E27" s="223" t="s">
        <v>482</v>
      </c>
      <c r="F27" s="218" t="str">
        <f>IF(G31=4,"Proceed to step 3","Complete all actions")</f>
        <v>Complete all actions</v>
      </c>
      <c r="G27" s="149">
        <f>COUNTIF(D27,"Yes")</f>
        <v>0</v>
      </c>
    </row>
    <row r="28" spans="2:7" s="159" customFormat="1" ht="25.5" x14ac:dyDescent="0.2">
      <c r="B28" s="219"/>
      <c r="C28" s="2" t="s">
        <v>73</v>
      </c>
      <c r="D28" s="100"/>
      <c r="E28" s="224"/>
      <c r="F28" s="218"/>
      <c r="G28" s="149">
        <f t="shared" si="1"/>
        <v>0</v>
      </c>
    </row>
    <row r="29" spans="2:7" ht="25.5" x14ac:dyDescent="0.2">
      <c r="B29" s="219"/>
      <c r="C29" s="2" t="s">
        <v>477</v>
      </c>
      <c r="D29" s="166" t="s">
        <v>481</v>
      </c>
      <c r="E29" s="224"/>
      <c r="F29" s="218"/>
      <c r="G29" s="149">
        <f>COUNTIF(D29,"Yes")</f>
        <v>0</v>
      </c>
    </row>
    <row r="30" spans="2:7" ht="15.75" x14ac:dyDescent="0.2">
      <c r="B30" s="219"/>
      <c r="C30" s="2" t="s">
        <v>65</v>
      </c>
      <c r="D30" s="100"/>
      <c r="E30" s="224"/>
      <c r="F30" s="218"/>
      <c r="G30" s="149">
        <f t="shared" si="1"/>
        <v>0</v>
      </c>
    </row>
    <row r="31" spans="2:7" s="159" customFormat="1" ht="15.75" x14ac:dyDescent="0.2">
      <c r="B31" s="160"/>
      <c r="C31" s="5"/>
      <c r="D31" s="161"/>
      <c r="E31" s="161"/>
      <c r="G31" s="159">
        <f>SUM(G27:G30)</f>
        <v>0</v>
      </c>
    </row>
    <row r="32" spans="2:7" ht="15.75" x14ac:dyDescent="0.2">
      <c r="B32" s="221" t="s">
        <v>74</v>
      </c>
      <c r="C32" s="2" t="s">
        <v>465</v>
      </c>
      <c r="D32" s="166" t="s">
        <v>481</v>
      </c>
      <c r="E32" s="223" t="s">
        <v>482</v>
      </c>
      <c r="F32" s="218" t="str">
        <f>IF(G36=4,"Proceed to step 4","Complete all actions")</f>
        <v>Complete all actions</v>
      </c>
      <c r="G32" s="149">
        <f t="shared" si="1"/>
        <v>1</v>
      </c>
    </row>
    <row r="33" spans="2:7" ht="15.75" x14ac:dyDescent="0.2">
      <c r="B33" s="221"/>
      <c r="C33" s="2" t="s">
        <v>67</v>
      </c>
      <c r="D33" s="100"/>
      <c r="E33" s="224"/>
      <c r="F33" s="218"/>
      <c r="G33" s="149">
        <f>COUNTIF(D33,"&lt;&gt;"&amp;"")</f>
        <v>0</v>
      </c>
    </row>
    <row r="34" spans="2:7" ht="15.75" x14ac:dyDescent="0.2">
      <c r="B34" s="221"/>
      <c r="C34" s="2" t="s">
        <v>75</v>
      </c>
      <c r="D34" s="166" t="s">
        <v>481</v>
      </c>
      <c r="E34" s="224"/>
      <c r="F34" s="218"/>
      <c r="G34" s="149">
        <f>COUNTIF(D34,"Yes")</f>
        <v>0</v>
      </c>
    </row>
    <row r="35" spans="2:7" ht="15.75" x14ac:dyDescent="0.2">
      <c r="B35" s="221"/>
      <c r="C35" s="2" t="s">
        <v>66</v>
      </c>
      <c r="D35" s="100"/>
      <c r="E35" s="224"/>
      <c r="F35" s="218"/>
      <c r="G35" s="149">
        <f t="shared" si="1"/>
        <v>0</v>
      </c>
    </row>
    <row r="36" spans="2:7" ht="15.75" x14ac:dyDescent="0.25">
      <c r="B36" s="162"/>
      <c r="D36" s="163"/>
      <c r="E36" s="163"/>
      <c r="G36" s="149">
        <f>SUM(G32:G35)</f>
        <v>1</v>
      </c>
    </row>
    <row r="37" spans="2:7" ht="42" customHeight="1" x14ac:dyDescent="0.2">
      <c r="B37" s="217" t="s">
        <v>71</v>
      </c>
      <c r="C37" s="2" t="s">
        <v>466</v>
      </c>
      <c r="D37" s="166" t="s">
        <v>481</v>
      </c>
      <c r="E37" s="223" t="s">
        <v>482</v>
      </c>
      <c r="F37" s="218" t="str">
        <f>IF(G39=2,"Audit completed","Complete all actions")</f>
        <v>Complete all actions</v>
      </c>
      <c r="G37" s="149">
        <f t="shared" si="1"/>
        <v>1</v>
      </c>
    </row>
    <row r="38" spans="2:7" ht="27.75" customHeight="1" x14ac:dyDescent="0.2">
      <c r="B38" s="217"/>
      <c r="C38" s="2" t="s">
        <v>467</v>
      </c>
      <c r="D38" s="100"/>
      <c r="E38" s="224"/>
      <c r="F38" s="218"/>
      <c r="G38" s="149">
        <f t="shared" si="1"/>
        <v>0</v>
      </c>
    </row>
    <row r="39" spans="2:7" x14ac:dyDescent="0.2">
      <c r="D39" s="164"/>
      <c r="E39" s="164"/>
      <c r="G39" s="149">
        <f>SUM(G37:G38)</f>
        <v>1</v>
      </c>
    </row>
    <row r="40" spans="2:7" ht="42.75" x14ac:dyDescent="0.2">
      <c r="B40" s="165" t="s">
        <v>478</v>
      </c>
      <c r="C40" s="2" t="s">
        <v>540</v>
      </c>
      <c r="D40" s="216" t="str">
        <f>IF(F37="Audit completed","Audit ready for submission to NYSCP","Audit not ready to submit to NYSCP")</f>
        <v>Audit not ready to submit to NYSCP</v>
      </c>
      <c r="E40" s="216"/>
      <c r="F40" s="216"/>
    </row>
  </sheetData>
  <sheetProtection algorithmName="SHA-512" hashValue="ApJVxIvUIBcCQOAx+WO2g/AogLoLsyOH1xW3pbzJ5AW8kzyRRbLQed/aJCY/lOxd0seSoqNFmQxTN55/7vHAbA==" saltValue="qiyiFGg0UZeuCF6RETUSEw==" spinCount="100000" sheet="1" formatCells="0" formatRows="0" insertHyperlinks="0"/>
  <mergeCells count="15">
    <mergeCell ref="C7:E7"/>
    <mergeCell ref="D40:F40"/>
    <mergeCell ref="B37:B38"/>
    <mergeCell ref="F37:F38"/>
    <mergeCell ref="B27:B30"/>
    <mergeCell ref="F27:F30"/>
    <mergeCell ref="B10:B25"/>
    <mergeCell ref="B32:B35"/>
    <mergeCell ref="F9:F25"/>
    <mergeCell ref="F32:F35"/>
    <mergeCell ref="E21:E25"/>
    <mergeCell ref="E27:E30"/>
    <mergeCell ref="E32:E35"/>
    <mergeCell ref="E37:E38"/>
    <mergeCell ref="E10:E18"/>
  </mergeCells>
  <conditionalFormatting sqref="F9:F25">
    <cfRule type="containsText" dxfId="125" priority="73" operator="containsText" text="Proceed to step 2">
      <formula>NOT(ISERROR(SEARCH("Proceed to step 2",F9)))</formula>
    </cfRule>
    <cfRule type="containsText" dxfId="124" priority="74" operator="containsText" text="Complete all actions">
      <formula>NOT(ISERROR(SEARCH("Complete all actions",F9)))</formula>
    </cfRule>
  </conditionalFormatting>
  <conditionalFormatting sqref="F27:F30">
    <cfRule type="containsText" dxfId="123" priority="71" operator="containsText" text="Proceed to step 3">
      <formula>NOT(ISERROR(SEARCH("Proceed to step 3",F27)))</formula>
    </cfRule>
    <cfRule type="containsText" dxfId="122" priority="72" operator="containsText" text="Complete all actions">
      <formula>NOT(ISERROR(SEARCH("Complete all actions",F27)))</formula>
    </cfRule>
  </conditionalFormatting>
  <conditionalFormatting sqref="F32:F35">
    <cfRule type="containsText" dxfId="121" priority="69" operator="containsText" text="Proceed to step 4">
      <formula>NOT(ISERROR(SEARCH("Proceed to step 4",F32)))</formula>
    </cfRule>
    <cfRule type="containsText" dxfId="120" priority="70" operator="containsText" text="Complete all actions">
      <formula>NOT(ISERROR(SEARCH("Complete all actions",F32)))</formula>
    </cfRule>
  </conditionalFormatting>
  <conditionalFormatting sqref="D10:E10 D11:D18">
    <cfRule type="containsText" dxfId="119" priority="65" operator="containsText" text="Section not complete">
      <formula>NOT(ISERROR(SEARCH("Section not complete",D10)))</formula>
    </cfRule>
    <cfRule type="containsText" dxfId="118" priority="66" operator="containsText" text="Section complete">
      <formula>NOT(ISERROR(SEARCH("Section complete",D10)))</formula>
    </cfRule>
  </conditionalFormatting>
  <conditionalFormatting sqref="F37:F38">
    <cfRule type="containsText" dxfId="117" priority="61" operator="containsText" text="Complete all actions">
      <formula>NOT(ISERROR(SEARCH("Complete all actions",F37)))</formula>
    </cfRule>
    <cfRule type="containsText" dxfId="116" priority="62" operator="containsText" text="Audit completed">
      <formula>NOT(ISERROR(SEARCH("Audit completed",F37)))</formula>
    </cfRule>
  </conditionalFormatting>
  <conditionalFormatting sqref="D20">
    <cfRule type="cellIs" dxfId="115" priority="60" operator="greaterThan">
      <formula>0</formula>
    </cfRule>
  </conditionalFormatting>
  <conditionalFormatting sqref="D19">
    <cfRule type="containsText" dxfId="114" priority="58" operator="containsText" text="Yes">
      <formula>NOT(ISERROR(SEARCH("Yes",D19)))</formula>
    </cfRule>
    <cfRule type="containsText" dxfId="113" priority="59" operator="containsText" text="No">
      <formula>NOT(ISERROR(SEARCH("No",D19)))</formula>
    </cfRule>
  </conditionalFormatting>
  <conditionalFormatting sqref="D27">
    <cfRule type="containsText" dxfId="112" priority="56" operator="containsText" text="Yes">
      <formula>NOT(ISERROR(SEARCH("Yes",D27)))</formula>
    </cfRule>
    <cfRule type="containsText" dxfId="111" priority="57" operator="containsText" text="No">
      <formula>NOT(ISERROR(SEARCH("No",D27)))</formula>
    </cfRule>
  </conditionalFormatting>
  <conditionalFormatting sqref="D29">
    <cfRule type="containsText" dxfId="110" priority="48" operator="containsText" text="Yes">
      <formula>NOT(ISERROR(SEARCH("Yes",D29)))</formula>
    </cfRule>
    <cfRule type="containsText" dxfId="109" priority="49" operator="containsText" text="No">
      <formula>NOT(ISERROR(SEARCH("No",D29)))</formula>
    </cfRule>
  </conditionalFormatting>
  <conditionalFormatting sqref="D28">
    <cfRule type="cellIs" dxfId="108" priority="46" operator="greaterThan">
      <formula>44896</formula>
    </cfRule>
    <cfRule type="containsBlanks" dxfId="107" priority="47">
      <formula>LEN(TRIM(D28))=0</formula>
    </cfRule>
  </conditionalFormatting>
  <conditionalFormatting sqref="D30">
    <cfRule type="cellIs" dxfId="106" priority="44" operator="greaterThan">
      <formula>44896</formula>
    </cfRule>
    <cfRule type="containsBlanks" dxfId="105" priority="45">
      <formula>LEN(TRIM(D30))=0</formula>
    </cfRule>
  </conditionalFormatting>
  <conditionalFormatting sqref="D40:F40">
    <cfRule type="containsText" dxfId="104" priority="34" operator="containsText" text="Audit ready for submission to NYSCP">
      <formula>NOT(ISERROR(SEARCH("Audit ready for submission to NYSCP",D40)))</formula>
    </cfRule>
    <cfRule type="containsText" dxfId="103" priority="35" operator="containsText" text="Audit not ready to submit to NYSCP">
      <formula>NOT(ISERROR(SEARCH("Audit not ready to submit to NYSCP",D40)))</formula>
    </cfRule>
  </conditionalFormatting>
  <conditionalFormatting sqref="D22">
    <cfRule type="notContainsBlanks" dxfId="102" priority="78">
      <formula>LEN(TRIM(D22))&gt;0</formula>
    </cfRule>
    <cfRule type="containsBlanks" dxfId="101" priority="78">
      <formula>LEN(TRIM(D22))=0</formula>
    </cfRule>
  </conditionalFormatting>
  <conditionalFormatting sqref="D24">
    <cfRule type="containsBlanks" dxfId="100" priority="79">
      <formula>LEN(TRIM(D24))=0</formula>
    </cfRule>
    <cfRule type="notContainsBlanks" dxfId="99" priority="79">
      <formula>LEN(TRIM(D24))&gt;0</formula>
    </cfRule>
  </conditionalFormatting>
  <conditionalFormatting sqref="D25">
    <cfRule type="cellIs" dxfId="98" priority="24" operator="lessThan">
      <formula>44896</formula>
    </cfRule>
    <cfRule type="cellIs" dxfId="97" priority="25" operator="greaterThan">
      <formula>44896</formula>
    </cfRule>
  </conditionalFormatting>
  <conditionalFormatting sqref="D23">
    <cfRule type="cellIs" dxfId="96" priority="22" operator="lessThan">
      <formula>44896</formula>
    </cfRule>
    <cfRule type="cellIs" dxfId="95" priority="23" operator="greaterThan">
      <formula>44896</formula>
    </cfRule>
  </conditionalFormatting>
  <conditionalFormatting sqref="D21">
    <cfRule type="notContainsBlanks" dxfId="94" priority="77">
      <formula>LEN(TRIM(D21))&gt;0</formula>
    </cfRule>
    <cfRule type="containsBlanks" dxfId="93" priority="77">
      <formula>LEN(TRIM(D21))=0</formula>
    </cfRule>
  </conditionalFormatting>
  <conditionalFormatting sqref="D32">
    <cfRule type="containsText" dxfId="92" priority="11" operator="containsText" text="Yes">
      <formula>NOT(ISERROR(SEARCH("Yes",D32)))</formula>
    </cfRule>
    <cfRule type="containsText" dxfId="91" priority="12" operator="containsText" text="No">
      <formula>NOT(ISERROR(SEARCH("No",D32)))</formula>
    </cfRule>
  </conditionalFormatting>
  <conditionalFormatting sqref="D34">
    <cfRule type="containsText" dxfId="90" priority="9" operator="containsText" text="Yes">
      <formula>NOT(ISERROR(SEARCH("Yes",D34)))</formula>
    </cfRule>
    <cfRule type="containsText" dxfId="89" priority="10" operator="containsText" text="No">
      <formula>NOT(ISERROR(SEARCH("No",D34)))</formula>
    </cfRule>
  </conditionalFormatting>
  <conditionalFormatting sqref="D33">
    <cfRule type="cellIs" dxfId="88" priority="7" operator="greaterThan">
      <formula>44896</formula>
    </cfRule>
    <cfRule type="containsBlanks" dxfId="87" priority="8">
      <formula>LEN(TRIM(D33))=0</formula>
    </cfRule>
  </conditionalFormatting>
  <conditionalFormatting sqref="D35">
    <cfRule type="cellIs" dxfId="86" priority="5" operator="greaterThan">
      <formula>44896</formula>
    </cfRule>
    <cfRule type="containsBlanks" dxfId="85" priority="6">
      <formula>LEN(TRIM(D35))=0</formula>
    </cfRule>
  </conditionalFormatting>
  <conditionalFormatting sqref="D37">
    <cfRule type="containsText" dxfId="84" priority="3" operator="containsText" text="Yes">
      <formula>NOT(ISERROR(SEARCH("Yes",D37)))</formula>
    </cfRule>
    <cfRule type="containsText" dxfId="83" priority="4" operator="containsText" text="No">
      <formula>NOT(ISERROR(SEARCH("No",D37)))</formula>
    </cfRule>
  </conditionalFormatting>
  <conditionalFormatting sqref="D38">
    <cfRule type="cellIs" dxfId="82" priority="1" operator="greaterThan">
      <formula>44896</formula>
    </cfRule>
    <cfRule type="containsBlanks" dxfId="81" priority="2">
      <formula>LEN(TRIM(D38))=0</formula>
    </cfRule>
  </conditionalFormatting>
  <dataValidations count="5">
    <dataValidation type="list" allowBlank="1" showInputMessage="1" showErrorMessage="1" sqref="D19 D32 D29 D27 D34 D37" xr:uid="{00000000-0002-0000-0200-000000000000}">
      <formula1>"Yes,No"</formula1>
    </dataValidation>
    <dataValidation type="list" allowBlank="1" showInputMessage="1" showErrorMessage="1" sqref="F9:F25" xr:uid="{00000000-0002-0000-0200-000001000000}">
      <formula1>"Complete all actions,Proceed to step 2"</formula1>
    </dataValidation>
    <dataValidation type="list" allowBlank="1" showInputMessage="1" showErrorMessage="1" sqref="F32:F35" xr:uid="{00000000-0002-0000-0200-000002000000}">
      <formula1>"Complete all actions,Proceed to Step 4"</formula1>
    </dataValidation>
    <dataValidation type="list" allowBlank="1" showInputMessage="1" showErrorMessage="1" sqref="F37:F38" xr:uid="{00000000-0002-0000-0200-000003000000}">
      <formula1>"Complete all actions,Audit completed"</formula1>
    </dataValidation>
    <dataValidation type="list" allowBlank="1" showInputMessage="1" showErrorMessage="1" sqref="D40:F40" xr:uid="{00000000-0002-0000-0200-000004000000}">
      <formula1>"Audit ready for submission to NYSCP,Audit not ready to submit to NYSCP"</formula1>
    </dataValidation>
  </dataValidations>
  <pageMargins left="0.7" right="0.7" top="0.75" bottom="0.75" header="0.3" footer="0.3"/>
  <pageSetup paperSize="9" orientation="portrait" r:id="rId1"/>
  <headerFooter>
    <oddFooter>&amp;C&amp;1#&amp;"Calibri"&amp;10&amp;KFF0000OFFICIAL - SENSITIVE</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J22"/>
  <sheetViews>
    <sheetView workbookViewId="0">
      <pane ySplit="3" topLeftCell="A4" activePane="bottomLeft" state="frozen"/>
      <selection pane="bottomLeft" activeCell="D4" sqref="D4"/>
    </sheetView>
  </sheetViews>
  <sheetFormatPr defaultRowHeight="15" x14ac:dyDescent="0.2"/>
  <cols>
    <col min="1" max="1" width="6.109375" style="11" customWidth="1"/>
    <col min="2" max="3" width="30.77734375" customWidth="1"/>
    <col min="4" max="4" width="8.88671875" style="13" customWidth="1"/>
    <col min="5" max="5" width="38.88671875" bestFit="1" customWidth="1"/>
    <col min="6" max="6" width="26.5546875" customWidth="1"/>
    <col min="7" max="7" width="26.6640625" customWidth="1"/>
    <col min="8" max="8" width="25.109375" bestFit="1" customWidth="1"/>
    <col min="9" max="9" width="6" hidden="1" customWidth="1"/>
    <col min="10" max="10" width="0" hidden="1" customWidth="1"/>
  </cols>
  <sheetData>
    <row r="1" spans="1:10" s="103" customFormat="1" ht="20.25" x14ac:dyDescent="0.3">
      <c r="A1" s="105"/>
      <c r="B1" s="103" t="s">
        <v>531</v>
      </c>
      <c r="C1" s="103">
        <f>SUM(12-I1)</f>
        <v>12</v>
      </c>
      <c r="D1" s="106"/>
      <c r="E1" s="103" t="s">
        <v>470</v>
      </c>
      <c r="F1" s="106">
        <f>COUNTIF(F4:F21,"&lt;&gt;"&amp;"")</f>
        <v>0</v>
      </c>
      <c r="G1" s="103" t="s">
        <v>26</v>
      </c>
      <c r="H1" s="104" t="str">
        <f>IF(I1=12,"Section complete","Section not complete")</f>
        <v>Section not complete</v>
      </c>
      <c r="I1" s="106">
        <f>SUM(I4:I22)</f>
        <v>0</v>
      </c>
      <c r="J1" s="106">
        <f>I1</f>
        <v>0</v>
      </c>
    </row>
    <row r="2" spans="1:10" ht="15.75" x14ac:dyDescent="0.25">
      <c r="A2" s="260" t="s">
        <v>18</v>
      </c>
      <c r="B2" s="260"/>
      <c r="C2" s="260"/>
      <c r="D2" s="260"/>
      <c r="E2" s="260"/>
      <c r="F2" s="260"/>
      <c r="G2" s="260"/>
      <c r="H2" s="260"/>
      <c r="J2" s="13"/>
    </row>
    <row r="3" spans="1:10" s="7" customFormat="1" ht="15.75" x14ac:dyDescent="0.25">
      <c r="A3" s="12"/>
      <c r="B3" s="6" t="s">
        <v>19</v>
      </c>
      <c r="C3" s="6" t="s">
        <v>20</v>
      </c>
      <c r="D3" s="14" t="s">
        <v>21</v>
      </c>
      <c r="E3" s="6" t="s">
        <v>22</v>
      </c>
      <c r="F3" s="6" t="s">
        <v>23</v>
      </c>
      <c r="G3" s="6" t="s">
        <v>24</v>
      </c>
      <c r="H3" s="6" t="s">
        <v>25</v>
      </c>
    </row>
    <row r="4" spans="1:10" ht="51" x14ac:dyDescent="0.2">
      <c r="A4" s="10" t="s">
        <v>281</v>
      </c>
      <c r="B4" s="138" t="s">
        <v>27</v>
      </c>
      <c r="C4" s="32" t="s">
        <v>28</v>
      </c>
      <c r="D4" s="167"/>
      <c r="E4" s="197"/>
      <c r="F4" s="197"/>
      <c r="G4" s="197"/>
      <c r="H4" s="197"/>
      <c r="I4" s="13">
        <f>COUNTIF(D4,"&lt;&gt;"&amp;"")</f>
        <v>0</v>
      </c>
    </row>
    <row r="5" spans="1:10" ht="26.25" customHeight="1" x14ac:dyDescent="0.2">
      <c r="A5" s="261" t="s">
        <v>282</v>
      </c>
      <c r="B5" s="263" t="s">
        <v>29</v>
      </c>
      <c r="C5" s="36" t="s">
        <v>30</v>
      </c>
      <c r="D5" s="234"/>
      <c r="E5" s="238"/>
      <c r="F5" s="238"/>
      <c r="G5" s="238"/>
      <c r="H5" s="238"/>
      <c r="I5" s="229">
        <f>COUNTIF(D5,"&lt;&gt;"&amp;"")</f>
        <v>0</v>
      </c>
    </row>
    <row r="6" spans="1:10" ht="114.75" x14ac:dyDescent="0.2">
      <c r="A6" s="262"/>
      <c r="B6" s="264"/>
      <c r="C6" s="37" t="s">
        <v>31</v>
      </c>
      <c r="D6" s="235"/>
      <c r="E6" s="240"/>
      <c r="F6" s="240"/>
      <c r="G6" s="240"/>
      <c r="H6" s="240"/>
      <c r="I6" s="229"/>
    </row>
    <row r="7" spans="1:10" ht="38.25" x14ac:dyDescent="0.2">
      <c r="A7" s="10" t="s">
        <v>283</v>
      </c>
      <c r="B7" s="138" t="s">
        <v>32</v>
      </c>
      <c r="C7" s="32" t="s">
        <v>33</v>
      </c>
      <c r="D7" s="167"/>
      <c r="E7" s="197"/>
      <c r="F7" s="197"/>
      <c r="G7" s="197"/>
      <c r="H7" s="197"/>
      <c r="I7" s="13">
        <f>COUNTIF(D7,"&lt;&gt;"&amp;"")</f>
        <v>0</v>
      </c>
    </row>
    <row r="8" spans="1:10" ht="38.25" x14ac:dyDescent="0.2">
      <c r="A8" s="125" t="s">
        <v>284</v>
      </c>
      <c r="B8" s="127" t="s">
        <v>34</v>
      </c>
      <c r="C8" s="39" t="s">
        <v>35</v>
      </c>
      <c r="D8" s="168"/>
      <c r="E8" s="198"/>
      <c r="F8" s="198"/>
      <c r="G8" s="198"/>
      <c r="H8" s="198"/>
      <c r="I8" s="13">
        <f>COUNTIF(D8,"&lt;&gt;"&amp;"")</f>
        <v>0</v>
      </c>
    </row>
    <row r="9" spans="1:10" ht="26.25" customHeight="1" x14ac:dyDescent="0.2">
      <c r="A9" s="241" t="s">
        <v>285</v>
      </c>
      <c r="B9" s="243" t="s">
        <v>36</v>
      </c>
      <c r="C9" s="140" t="s">
        <v>37</v>
      </c>
      <c r="D9" s="256"/>
      <c r="E9" s="236"/>
      <c r="F9" s="236"/>
      <c r="G9" s="236"/>
      <c r="H9" s="236"/>
      <c r="I9" s="229">
        <f>COUNTIF(D9,"&lt;&gt;"&amp;"")</f>
        <v>0</v>
      </c>
    </row>
    <row r="10" spans="1:10" ht="26.25" customHeight="1" x14ac:dyDescent="0.2">
      <c r="A10" s="265"/>
      <c r="B10" s="266"/>
      <c r="C10" s="34" t="s">
        <v>38</v>
      </c>
      <c r="D10" s="257"/>
      <c r="E10" s="259"/>
      <c r="F10" s="259"/>
      <c r="G10" s="259"/>
      <c r="H10" s="259"/>
      <c r="I10" s="229"/>
    </row>
    <row r="11" spans="1:10" ht="59.25" customHeight="1" x14ac:dyDescent="0.2">
      <c r="A11" s="242"/>
      <c r="B11" s="244"/>
      <c r="C11" s="35" t="s">
        <v>39</v>
      </c>
      <c r="D11" s="258"/>
      <c r="E11" s="237"/>
      <c r="F11" s="237"/>
      <c r="G11" s="237"/>
      <c r="H11" s="237"/>
      <c r="I11" s="229"/>
    </row>
    <row r="12" spans="1:10" ht="127.5" x14ac:dyDescent="0.2">
      <c r="A12" s="125" t="s">
        <v>286</v>
      </c>
      <c r="B12" s="127" t="s">
        <v>40</v>
      </c>
      <c r="C12" s="39" t="s">
        <v>38</v>
      </c>
      <c r="D12" s="168"/>
      <c r="E12" s="198"/>
      <c r="F12" s="198"/>
      <c r="G12" s="198"/>
      <c r="H12" s="198"/>
      <c r="I12" s="13">
        <f>COUNTIF(D12,"&lt;&gt;"&amp;"")</f>
        <v>0</v>
      </c>
    </row>
    <row r="13" spans="1:10" ht="76.5" x14ac:dyDescent="0.2">
      <c r="A13" s="10" t="s">
        <v>287</v>
      </c>
      <c r="B13" s="9" t="s">
        <v>41</v>
      </c>
      <c r="C13" s="32" t="s">
        <v>42</v>
      </c>
      <c r="D13" s="167"/>
      <c r="E13" s="197"/>
      <c r="F13" s="197"/>
      <c r="G13" s="197"/>
      <c r="H13" s="197"/>
      <c r="I13" s="13">
        <f>COUNTIF(D13,"&lt;&gt;"&amp;"")</f>
        <v>0</v>
      </c>
    </row>
    <row r="14" spans="1:10" ht="38.25" x14ac:dyDescent="0.2">
      <c r="A14" s="125" t="s">
        <v>288</v>
      </c>
      <c r="B14" s="127" t="s">
        <v>43</v>
      </c>
      <c r="C14" s="31"/>
      <c r="D14" s="168"/>
      <c r="E14" s="198"/>
      <c r="F14" s="198"/>
      <c r="G14" s="198"/>
      <c r="H14" s="198"/>
      <c r="I14" s="13">
        <f>COUNTIF(D14,"&lt;&gt;"&amp;"")</f>
        <v>0</v>
      </c>
    </row>
    <row r="15" spans="1:10" ht="51" x14ac:dyDescent="0.2">
      <c r="A15" s="241" t="s">
        <v>289</v>
      </c>
      <c r="B15" s="243" t="s">
        <v>44</v>
      </c>
      <c r="C15" s="40" t="s">
        <v>45</v>
      </c>
      <c r="D15" s="245"/>
      <c r="E15" s="236"/>
      <c r="F15" s="236"/>
      <c r="G15" s="236"/>
      <c r="H15" s="236"/>
      <c r="I15" s="229">
        <f>COUNTIF(D15,"&lt;&gt;"&amp;"")</f>
        <v>0</v>
      </c>
    </row>
    <row r="16" spans="1:10" ht="89.25" x14ac:dyDescent="0.2">
      <c r="A16" s="242"/>
      <c r="B16" s="244"/>
      <c r="C16" s="35" t="s">
        <v>46</v>
      </c>
      <c r="D16" s="246"/>
      <c r="E16" s="237"/>
      <c r="F16" s="237"/>
      <c r="G16" s="237"/>
      <c r="H16" s="237"/>
      <c r="I16" s="229"/>
    </row>
    <row r="17" spans="1:9" ht="114.75" x14ac:dyDescent="0.2">
      <c r="A17" s="247" t="s">
        <v>290</v>
      </c>
      <c r="B17" s="250" t="s">
        <v>47</v>
      </c>
      <c r="C17" s="42" t="s">
        <v>48</v>
      </c>
      <c r="D17" s="253"/>
      <c r="E17" s="238"/>
      <c r="F17" s="238"/>
      <c r="G17" s="238"/>
      <c r="H17" s="238"/>
      <c r="I17" s="229">
        <f>COUNTIF(D17,"&lt;&gt;"&amp;"")</f>
        <v>0</v>
      </c>
    </row>
    <row r="18" spans="1:9" ht="63.75" x14ac:dyDescent="0.2">
      <c r="A18" s="248"/>
      <c r="B18" s="251"/>
      <c r="C18" s="43" t="s">
        <v>49</v>
      </c>
      <c r="D18" s="254"/>
      <c r="E18" s="239"/>
      <c r="F18" s="239"/>
      <c r="G18" s="239"/>
      <c r="H18" s="239"/>
      <c r="I18" s="229"/>
    </row>
    <row r="19" spans="1:9" ht="63.75" x14ac:dyDescent="0.2">
      <c r="A19" s="249"/>
      <c r="B19" s="252"/>
      <c r="C19" s="44" t="s">
        <v>50</v>
      </c>
      <c r="D19" s="255"/>
      <c r="E19" s="240"/>
      <c r="F19" s="240"/>
      <c r="G19" s="240"/>
      <c r="H19" s="240"/>
      <c r="I19" s="229"/>
    </row>
    <row r="20" spans="1:9" ht="76.5" x14ac:dyDescent="0.2">
      <c r="A20" s="10" t="s">
        <v>291</v>
      </c>
      <c r="B20" s="138" t="s">
        <v>51</v>
      </c>
      <c r="C20" s="32" t="s">
        <v>52</v>
      </c>
      <c r="D20" s="167"/>
      <c r="E20" s="197"/>
      <c r="F20" s="197"/>
      <c r="G20" s="197"/>
      <c r="H20" s="197"/>
      <c r="I20" s="13">
        <f>COUNTIF(D20,"&lt;&gt;"&amp;"")</f>
        <v>0</v>
      </c>
    </row>
    <row r="21" spans="1:9" ht="114.75" x14ac:dyDescent="0.2">
      <c r="A21" s="232" t="s">
        <v>292</v>
      </c>
      <c r="B21" s="230" t="s">
        <v>519</v>
      </c>
      <c r="C21" s="42" t="s">
        <v>520</v>
      </c>
      <c r="D21" s="234"/>
      <c r="E21" s="227"/>
      <c r="F21" s="227"/>
      <c r="G21" s="227"/>
      <c r="H21" s="227"/>
      <c r="I21" s="229">
        <f>COUNTIF(D21,"&lt;&gt;"&amp;"")</f>
        <v>0</v>
      </c>
    </row>
    <row r="22" spans="1:9" ht="26.25" customHeight="1" x14ac:dyDescent="0.2">
      <c r="A22" s="233"/>
      <c r="B22" s="231"/>
      <c r="C22" s="113" t="s">
        <v>521</v>
      </c>
      <c r="D22" s="235"/>
      <c r="E22" s="228"/>
      <c r="F22" s="228"/>
      <c r="G22" s="228"/>
      <c r="H22" s="228"/>
      <c r="I22" s="229"/>
    </row>
  </sheetData>
  <sheetProtection algorithmName="SHA-512" hashValue="nP8essXFli68LJjvouoJKHShEyikJZHfvyR3TIgoiuKVHJgoLlCCJr6CoKLTWKYlmLPvQDyNAC4evp6wl2SoGw==" saltValue="rtcQuT2CfqYtWdxrMs0ISA==" spinCount="100000" sheet="1" objects="1" scenarios="1" formatCells="0" formatRows="0" insertHyperlinks="0"/>
  <mergeCells count="41">
    <mergeCell ref="A2:H2"/>
    <mergeCell ref="A5:A6"/>
    <mergeCell ref="B5:B6"/>
    <mergeCell ref="D5:D6"/>
    <mergeCell ref="A9:A11"/>
    <mergeCell ref="B9:B11"/>
    <mergeCell ref="I9:I11"/>
    <mergeCell ref="D9:D11"/>
    <mergeCell ref="I5:I6"/>
    <mergeCell ref="I15:I16"/>
    <mergeCell ref="I17:I19"/>
    <mergeCell ref="F5:F6"/>
    <mergeCell ref="F9:F11"/>
    <mergeCell ref="F15:F16"/>
    <mergeCell ref="F17:F19"/>
    <mergeCell ref="E5:E6"/>
    <mergeCell ref="G5:G6"/>
    <mergeCell ref="H5:H6"/>
    <mergeCell ref="E9:E11"/>
    <mergeCell ref="G9:G11"/>
    <mergeCell ref="H9:H11"/>
    <mergeCell ref="E15:E16"/>
    <mergeCell ref="A15:A16"/>
    <mergeCell ref="B15:B16"/>
    <mergeCell ref="D15:D16"/>
    <mergeCell ref="A17:A19"/>
    <mergeCell ref="B17:B19"/>
    <mergeCell ref="D17:D19"/>
    <mergeCell ref="G15:G16"/>
    <mergeCell ref="H15:H16"/>
    <mergeCell ref="E17:E19"/>
    <mergeCell ref="G17:G19"/>
    <mergeCell ref="H17:H19"/>
    <mergeCell ref="G21:G22"/>
    <mergeCell ref="H21:H22"/>
    <mergeCell ref="I21:I22"/>
    <mergeCell ref="B21:B22"/>
    <mergeCell ref="A21:A22"/>
    <mergeCell ref="D21:D22"/>
    <mergeCell ref="E21:E22"/>
    <mergeCell ref="F21:F22"/>
  </mergeCells>
  <conditionalFormatting sqref="H1">
    <cfRule type="containsText" dxfId="80" priority="12" operator="containsText" text="Section not complete">
      <formula>NOT(ISERROR(SEARCH("Section not complete",H1)))</formula>
    </cfRule>
    <cfRule type="containsText" dxfId="79" priority="13" operator="containsText" text="Section complete">
      <formula>NOT(ISERROR(SEARCH("Section complete",H1)))</formula>
    </cfRule>
  </conditionalFormatting>
  <conditionalFormatting sqref="D4:D20">
    <cfRule type="containsText" dxfId="78" priority="7" operator="containsText" text="5">
      <formula>NOT(ISERROR(SEARCH("5",D4)))</formula>
    </cfRule>
    <cfRule type="containsText" dxfId="77" priority="8" operator="containsText" text="4">
      <formula>NOT(ISERROR(SEARCH("4",D4)))</formula>
    </cfRule>
    <cfRule type="containsText" dxfId="76" priority="9" operator="containsText" text="3">
      <formula>NOT(ISERROR(SEARCH("3",D4)))</formula>
    </cfRule>
    <cfRule type="containsText" dxfId="75" priority="10" operator="containsText" text="2">
      <formula>NOT(ISERROR(SEARCH("2",D4)))</formula>
    </cfRule>
    <cfRule type="containsText" dxfId="74" priority="11" operator="containsText" text="1">
      <formula>NOT(ISERROR(SEARCH("1",D4)))</formula>
    </cfRule>
  </conditionalFormatting>
  <conditionalFormatting sqref="F1">
    <cfRule type="cellIs" dxfId="73" priority="6" operator="greaterThan">
      <formula>0</formula>
    </cfRule>
  </conditionalFormatting>
  <conditionalFormatting sqref="D21">
    <cfRule type="containsText" dxfId="72" priority="1" operator="containsText" text="5">
      <formula>NOT(ISERROR(SEARCH("5",D21)))</formula>
    </cfRule>
    <cfRule type="containsText" dxfId="71" priority="2" operator="containsText" text="4">
      <formula>NOT(ISERROR(SEARCH("4",D21)))</formula>
    </cfRule>
    <cfRule type="containsText" dxfId="70" priority="3" operator="containsText" text="3">
      <formula>NOT(ISERROR(SEARCH("3",D21)))</formula>
    </cfRule>
    <cfRule type="containsText" dxfId="69" priority="4" operator="containsText" text="2">
      <formula>NOT(ISERROR(SEARCH("2",D21)))</formula>
    </cfRule>
    <cfRule type="containsText" dxfId="68" priority="5" operator="containsText" text="1">
      <formula>NOT(ISERROR(SEARCH("1",D21)))</formula>
    </cfRule>
  </conditionalFormatting>
  <dataValidations count="2">
    <dataValidation type="list" allowBlank="1" showInputMessage="1" showErrorMessage="1" sqref="D4 D7 D9:D11 D14 D17:D19 D21" xr:uid="{00000000-0002-0000-0300-000000000000}">
      <formula1>"5,4,3,2,1"</formula1>
    </dataValidation>
    <dataValidation type="list" allowBlank="1" showInputMessage="1" showErrorMessage="1" sqref="D5:D6 D8 D12 D13 D15:D16 D20" xr:uid="{00000000-0002-0000-0300-000001000000}">
      <formula1>"5,4,3,2"</formula1>
    </dataValidation>
  </dataValidations>
  <hyperlinks>
    <hyperlink ref="C5" r:id="rId1" display="https://www.gov.uk/government/publications/keeping-children-safe-in-education--2" xr:uid="{00000000-0004-0000-0300-000000000000}"/>
    <hyperlink ref="C7" r:id="rId2" display="https://www.gov.uk/government/publications/keeping-children-safe-in-education--2" xr:uid="{00000000-0004-0000-0300-000001000000}"/>
    <hyperlink ref="C8" r:id="rId3" display="https://www.gov.uk/government/publications/keeping-children-safe-in-education--2" xr:uid="{00000000-0004-0000-0300-000002000000}"/>
    <hyperlink ref="C9" r:id="rId4" display="https://www.gov.uk/government/publications/disqualification-under-the-childcare-act-2006" xr:uid="{00000000-0004-0000-0300-000003000000}"/>
    <hyperlink ref="C10" r:id="rId5" display="https://www.gov.uk/government/publications/keeping-children-safe-in-education--2" xr:uid="{00000000-0004-0000-0300-000004000000}"/>
    <hyperlink ref="C12" r:id="rId6" display="https://www.gov.uk/government/publications/keeping-children-safe-in-education--2" xr:uid="{00000000-0004-0000-0300-000005000000}"/>
    <hyperlink ref="C13" r:id="rId7" display="https://www.gov.uk/government/publications/keeping-children-safe-in-education--2" xr:uid="{00000000-0004-0000-0300-000006000000}"/>
    <hyperlink ref="C4" r:id="rId8" xr:uid="{00000000-0004-0000-0300-000007000000}"/>
    <hyperlink ref="C20" r:id="rId9" display="https://www.gov.uk/government/publications/keeping-children-safe-in-education--2" xr:uid="{00000000-0004-0000-0300-000008000000}"/>
    <hyperlink ref="C22" r:id="rId10" xr:uid="{00000000-0004-0000-0300-000009000000}"/>
  </hyperlinks>
  <pageMargins left="0.7" right="0.7" top="0.75" bottom="0.75" header="0.3" footer="0.3"/>
  <pageSetup paperSize="9" orientation="portrait" r:id="rId11"/>
  <headerFooter>
    <oddFooter>&amp;C&amp;1#&amp;"Calibri"&amp;10&amp;KFF0000OFFICIAL - SENSITIVE</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C000"/>
  </sheetPr>
  <dimension ref="A1:J121"/>
  <sheetViews>
    <sheetView tabSelected="1" workbookViewId="0">
      <pane ySplit="3" topLeftCell="A59" activePane="bottomLeft" state="frozen"/>
      <selection pane="bottomLeft" activeCell="B65" sqref="B65"/>
    </sheetView>
  </sheetViews>
  <sheetFormatPr defaultRowHeight="15" x14ac:dyDescent="0.2"/>
  <cols>
    <col min="1" max="1" width="6.109375" style="68" customWidth="1"/>
    <col min="2" max="3" width="30.77734375" customWidth="1"/>
    <col min="4" max="4" width="8.88671875" style="13" customWidth="1"/>
    <col min="5" max="5" width="38.88671875" bestFit="1" customWidth="1"/>
    <col min="6" max="6" width="26.5546875" customWidth="1"/>
    <col min="7" max="7" width="26.6640625" customWidth="1"/>
    <col min="8" max="8" width="25.109375" bestFit="1" customWidth="1"/>
    <col min="9" max="9" width="8.88671875" style="13" hidden="1" customWidth="1"/>
    <col min="10" max="10" width="8.88671875" hidden="1" customWidth="1"/>
  </cols>
  <sheetData>
    <row r="1" spans="1:10" s="101" customFormat="1" ht="20.25" x14ac:dyDescent="0.3">
      <c r="A1" s="107"/>
      <c r="B1" s="103" t="s">
        <v>531</v>
      </c>
      <c r="C1" s="103">
        <f>SUM(63-I1)</f>
        <v>63</v>
      </c>
      <c r="D1" s="102"/>
      <c r="E1" s="103" t="s">
        <v>470</v>
      </c>
      <c r="F1" s="106">
        <f>COUNTIF(F4:F121,"&lt;&gt;"&amp;"")</f>
        <v>0</v>
      </c>
      <c r="G1" s="103" t="s">
        <v>26</v>
      </c>
      <c r="H1" s="104" t="str">
        <f>IF(I1=63,"Section complete","Section not complete")</f>
        <v>Section not complete</v>
      </c>
      <c r="I1" s="102">
        <f>SUM(I4:I121)</f>
        <v>0</v>
      </c>
      <c r="J1" s="106">
        <f>I1</f>
        <v>0</v>
      </c>
    </row>
    <row r="2" spans="1:10" ht="15.75" x14ac:dyDescent="0.25">
      <c r="A2" s="260" t="s">
        <v>53</v>
      </c>
      <c r="B2" s="260"/>
      <c r="C2" s="260"/>
      <c r="D2" s="260"/>
      <c r="E2" s="260"/>
      <c r="F2" s="260"/>
      <c r="G2" s="260"/>
      <c r="H2" s="260"/>
    </row>
    <row r="3" spans="1:10" s="7" customFormat="1" ht="15.75" x14ac:dyDescent="0.25">
      <c r="A3" s="69"/>
      <c r="B3" s="47" t="s">
        <v>19</v>
      </c>
      <c r="C3" s="47" t="s">
        <v>20</v>
      </c>
      <c r="D3" s="48" t="s">
        <v>21</v>
      </c>
      <c r="E3" s="47" t="s">
        <v>22</v>
      </c>
      <c r="F3" s="47" t="s">
        <v>23</v>
      </c>
      <c r="G3" s="47" t="s">
        <v>24</v>
      </c>
      <c r="H3" s="47" t="s">
        <v>25</v>
      </c>
      <c r="I3" s="72"/>
    </row>
    <row r="4" spans="1:10" ht="63.75" x14ac:dyDescent="0.2">
      <c r="A4" s="125" t="s">
        <v>281</v>
      </c>
      <c r="B4" s="127" t="s">
        <v>549</v>
      </c>
      <c r="C4" s="39" t="s">
        <v>507</v>
      </c>
      <c r="D4" s="169"/>
      <c r="E4" s="198"/>
      <c r="F4" s="198"/>
      <c r="G4" s="198"/>
      <c r="H4" s="198"/>
      <c r="I4" s="13">
        <f t="shared" ref="I4:I12" si="0">COUNTIF(D4,"&lt;&gt;"&amp;"")</f>
        <v>0</v>
      </c>
    </row>
    <row r="5" spans="1:10" ht="63.75" x14ac:dyDescent="0.2">
      <c r="A5" s="70" t="s">
        <v>282</v>
      </c>
      <c r="B5" s="49" t="s">
        <v>593</v>
      </c>
      <c r="C5" s="50" t="s">
        <v>508</v>
      </c>
      <c r="D5" s="171"/>
      <c r="E5" s="199"/>
      <c r="F5" s="199"/>
      <c r="G5" s="199"/>
      <c r="H5" s="199"/>
      <c r="I5" s="13">
        <f t="shared" si="0"/>
        <v>0</v>
      </c>
    </row>
    <row r="6" spans="1:10" ht="89.25" x14ac:dyDescent="0.2">
      <c r="A6" s="125" t="s">
        <v>283</v>
      </c>
      <c r="B6" s="127" t="s">
        <v>594</v>
      </c>
      <c r="C6" s="39" t="s">
        <v>483</v>
      </c>
      <c r="D6" s="169"/>
      <c r="E6" s="198"/>
      <c r="F6" s="198"/>
      <c r="G6" s="198"/>
      <c r="H6" s="198"/>
      <c r="I6" s="13">
        <f t="shared" si="0"/>
        <v>0</v>
      </c>
    </row>
    <row r="7" spans="1:10" ht="51" x14ac:dyDescent="0.2">
      <c r="A7" s="70" t="s">
        <v>284</v>
      </c>
      <c r="B7" s="49" t="s">
        <v>152</v>
      </c>
      <c r="C7" s="50" t="s">
        <v>153</v>
      </c>
      <c r="D7" s="171"/>
      <c r="E7" s="199"/>
      <c r="F7" s="199"/>
      <c r="G7" s="199"/>
      <c r="H7" s="199"/>
      <c r="I7" s="13">
        <f t="shared" si="0"/>
        <v>0</v>
      </c>
    </row>
    <row r="8" spans="1:10" ht="26.25" x14ac:dyDescent="0.2">
      <c r="A8" s="125" t="s">
        <v>285</v>
      </c>
      <c r="B8" s="127" t="s">
        <v>154</v>
      </c>
      <c r="C8" s="31"/>
      <c r="D8" s="169"/>
      <c r="E8" s="198"/>
      <c r="F8" s="198"/>
      <c r="G8" s="198"/>
      <c r="H8" s="198"/>
      <c r="I8" s="13">
        <f t="shared" si="0"/>
        <v>0</v>
      </c>
    </row>
    <row r="9" spans="1:10" ht="26.25" x14ac:dyDescent="0.2">
      <c r="A9" s="70" t="s">
        <v>286</v>
      </c>
      <c r="B9" s="49" t="s">
        <v>155</v>
      </c>
      <c r="C9" s="51"/>
      <c r="D9" s="171"/>
      <c r="E9" s="199"/>
      <c r="F9" s="199"/>
      <c r="G9" s="199"/>
      <c r="H9" s="199"/>
      <c r="I9" s="13">
        <f t="shared" si="0"/>
        <v>0</v>
      </c>
    </row>
    <row r="10" spans="1:10" ht="38.25" x14ac:dyDescent="0.2">
      <c r="A10" s="125" t="s">
        <v>287</v>
      </c>
      <c r="B10" s="127" t="s">
        <v>156</v>
      </c>
      <c r="C10" s="39" t="s">
        <v>157</v>
      </c>
      <c r="D10" s="169"/>
      <c r="E10" s="198"/>
      <c r="F10" s="198"/>
      <c r="G10" s="198"/>
      <c r="H10" s="198"/>
      <c r="I10" s="13">
        <f t="shared" si="0"/>
        <v>0</v>
      </c>
    </row>
    <row r="11" spans="1:10" ht="89.25" x14ac:dyDescent="0.2">
      <c r="A11" s="70" t="s">
        <v>288</v>
      </c>
      <c r="B11" s="49" t="s">
        <v>158</v>
      </c>
      <c r="C11" s="32" t="s">
        <v>176</v>
      </c>
      <c r="D11" s="171"/>
      <c r="E11" s="199"/>
      <c r="F11" s="199"/>
      <c r="G11" s="199"/>
      <c r="H11" s="199"/>
      <c r="I11" s="13">
        <f t="shared" si="0"/>
        <v>0</v>
      </c>
    </row>
    <row r="12" spans="1:10" ht="38.25" x14ac:dyDescent="0.2">
      <c r="A12" s="247" t="s">
        <v>289</v>
      </c>
      <c r="B12" s="250" t="s">
        <v>159</v>
      </c>
      <c r="C12" s="42" t="s">
        <v>160</v>
      </c>
      <c r="D12" s="278"/>
      <c r="E12" s="238"/>
      <c r="F12" s="238"/>
      <c r="G12" s="238"/>
      <c r="H12" s="238"/>
      <c r="I12" s="229">
        <f t="shared" si="0"/>
        <v>0</v>
      </c>
    </row>
    <row r="13" spans="1:10" ht="76.5" x14ac:dyDescent="0.2">
      <c r="A13" s="248"/>
      <c r="B13" s="251"/>
      <c r="C13" s="43" t="s">
        <v>161</v>
      </c>
      <c r="D13" s="281"/>
      <c r="E13" s="239"/>
      <c r="F13" s="239"/>
      <c r="G13" s="239"/>
      <c r="H13" s="239"/>
      <c r="I13" s="229"/>
    </row>
    <row r="14" spans="1:10" ht="38.25" x14ac:dyDescent="0.2">
      <c r="A14" s="248"/>
      <c r="B14" s="251"/>
      <c r="C14" s="52" t="s">
        <v>162</v>
      </c>
      <c r="D14" s="281"/>
      <c r="E14" s="239"/>
      <c r="F14" s="239"/>
      <c r="G14" s="239"/>
      <c r="H14" s="239"/>
      <c r="I14" s="229"/>
    </row>
    <row r="15" spans="1:10" ht="15" customHeight="1" x14ac:dyDescent="0.2">
      <c r="A15" s="248"/>
      <c r="B15" s="251"/>
      <c r="C15" s="53"/>
      <c r="D15" s="281"/>
      <c r="E15" s="239"/>
      <c r="F15" s="239"/>
      <c r="G15" s="239"/>
      <c r="H15" s="239"/>
      <c r="I15" s="229"/>
    </row>
    <row r="16" spans="1:10" ht="25.5" customHeight="1" x14ac:dyDescent="0.2">
      <c r="A16" s="249"/>
      <c r="B16" s="252"/>
      <c r="C16" s="113" t="s">
        <v>163</v>
      </c>
      <c r="D16" s="279"/>
      <c r="E16" s="240"/>
      <c r="F16" s="240"/>
      <c r="G16" s="240"/>
      <c r="H16" s="240"/>
      <c r="I16" s="229"/>
    </row>
    <row r="17" spans="1:9" ht="15" customHeight="1" x14ac:dyDescent="0.2">
      <c r="A17" s="283" t="s">
        <v>290</v>
      </c>
      <c r="B17" s="286" t="s">
        <v>164</v>
      </c>
      <c r="C17" s="32" t="s">
        <v>176</v>
      </c>
      <c r="D17" s="271"/>
      <c r="E17" s="275"/>
      <c r="F17" s="275"/>
      <c r="G17" s="275"/>
      <c r="H17" s="275"/>
      <c r="I17" s="229">
        <f>COUNTIF(D17,"&lt;&gt;"&amp;"")</f>
        <v>0</v>
      </c>
    </row>
    <row r="18" spans="1:9" ht="25.5" customHeight="1" x14ac:dyDescent="0.2">
      <c r="A18" s="284"/>
      <c r="B18" s="287"/>
      <c r="C18" s="56" t="s">
        <v>165</v>
      </c>
      <c r="D18" s="280"/>
      <c r="E18" s="276"/>
      <c r="F18" s="276"/>
      <c r="G18" s="276"/>
      <c r="H18" s="276"/>
      <c r="I18" s="229"/>
    </row>
    <row r="19" spans="1:9" ht="15" customHeight="1" x14ac:dyDescent="0.2">
      <c r="A19" s="284"/>
      <c r="B19" s="287"/>
      <c r="C19" s="56" t="s">
        <v>166</v>
      </c>
      <c r="D19" s="280"/>
      <c r="E19" s="276"/>
      <c r="F19" s="276"/>
      <c r="G19" s="276"/>
      <c r="H19" s="276"/>
      <c r="I19" s="229"/>
    </row>
    <row r="20" spans="1:9" ht="15" customHeight="1" x14ac:dyDescent="0.2">
      <c r="A20" s="284"/>
      <c r="B20" s="287"/>
      <c r="C20" s="56" t="s">
        <v>167</v>
      </c>
      <c r="D20" s="280"/>
      <c r="E20" s="276"/>
      <c r="F20" s="276"/>
      <c r="G20" s="276"/>
      <c r="H20" s="276"/>
      <c r="I20" s="229"/>
    </row>
    <row r="21" spans="1:9" ht="15" customHeight="1" x14ac:dyDescent="0.2">
      <c r="A21" s="284"/>
      <c r="B21" s="287"/>
      <c r="C21" s="56" t="s">
        <v>168</v>
      </c>
      <c r="D21" s="280"/>
      <c r="E21" s="276"/>
      <c r="F21" s="276"/>
      <c r="G21" s="276"/>
      <c r="H21" s="276"/>
      <c r="I21" s="229"/>
    </row>
    <row r="22" spans="1:9" ht="25.5" customHeight="1" x14ac:dyDescent="0.2">
      <c r="A22" s="284"/>
      <c r="B22" s="287"/>
      <c r="C22" s="56" t="s">
        <v>169</v>
      </c>
      <c r="D22" s="280"/>
      <c r="E22" s="276"/>
      <c r="F22" s="276"/>
      <c r="G22" s="276"/>
      <c r="H22" s="276"/>
      <c r="I22" s="229"/>
    </row>
    <row r="23" spans="1:9" ht="15" customHeight="1" x14ac:dyDescent="0.2">
      <c r="A23" s="284"/>
      <c r="B23" s="287"/>
      <c r="C23" s="56" t="s">
        <v>170</v>
      </c>
      <c r="D23" s="280"/>
      <c r="E23" s="276"/>
      <c r="F23" s="276"/>
      <c r="G23" s="276"/>
      <c r="H23" s="276"/>
      <c r="I23" s="229"/>
    </row>
    <row r="24" spans="1:9" ht="25.5" customHeight="1" x14ac:dyDescent="0.2">
      <c r="A24" s="284"/>
      <c r="B24" s="287"/>
      <c r="C24" s="57" t="s">
        <v>171</v>
      </c>
      <c r="D24" s="280"/>
      <c r="E24" s="276"/>
      <c r="F24" s="276"/>
      <c r="G24" s="276"/>
      <c r="H24" s="276"/>
      <c r="I24" s="229"/>
    </row>
    <row r="25" spans="1:9" ht="25.5" customHeight="1" x14ac:dyDescent="0.2">
      <c r="A25" s="284"/>
      <c r="B25" s="287"/>
      <c r="C25" s="57" t="s">
        <v>172</v>
      </c>
      <c r="D25" s="280"/>
      <c r="E25" s="276"/>
      <c r="F25" s="276"/>
      <c r="G25" s="276"/>
      <c r="H25" s="276"/>
      <c r="I25" s="229"/>
    </row>
    <row r="26" spans="1:9" ht="15" customHeight="1" x14ac:dyDescent="0.2">
      <c r="A26" s="284"/>
      <c r="B26" s="287"/>
      <c r="C26" s="57" t="s">
        <v>173</v>
      </c>
      <c r="D26" s="280"/>
      <c r="E26" s="276"/>
      <c r="F26" s="276"/>
      <c r="G26" s="276"/>
      <c r="H26" s="276"/>
      <c r="I26" s="229"/>
    </row>
    <row r="27" spans="1:9" ht="38.25" x14ac:dyDescent="0.2">
      <c r="A27" s="285"/>
      <c r="B27" s="288"/>
      <c r="C27" s="58" t="s">
        <v>174</v>
      </c>
      <c r="D27" s="272"/>
      <c r="E27" s="277"/>
      <c r="F27" s="277"/>
      <c r="G27" s="277"/>
      <c r="H27" s="277"/>
      <c r="I27" s="229"/>
    </row>
    <row r="28" spans="1:9" ht="51" x14ac:dyDescent="0.2">
      <c r="A28" s="125" t="s">
        <v>291</v>
      </c>
      <c r="B28" s="127" t="s">
        <v>175</v>
      </c>
      <c r="C28" s="39" t="s">
        <v>484</v>
      </c>
      <c r="D28" s="169"/>
      <c r="E28" s="198"/>
      <c r="F28" s="198"/>
      <c r="G28" s="198"/>
      <c r="H28" s="198"/>
      <c r="I28" s="13">
        <f>COUNTIF(D28,"&lt;&gt;"&amp;"")</f>
        <v>0</v>
      </c>
    </row>
    <row r="29" spans="1:9" ht="26.25" x14ac:dyDescent="0.2">
      <c r="A29" s="70" t="s">
        <v>292</v>
      </c>
      <c r="B29" s="49" t="s">
        <v>177</v>
      </c>
      <c r="C29" s="50" t="s">
        <v>178</v>
      </c>
      <c r="D29" s="171"/>
      <c r="E29" s="199"/>
      <c r="F29" s="199"/>
      <c r="G29" s="199"/>
      <c r="H29" s="199"/>
      <c r="I29" s="13">
        <f>COUNTIF(D29,"&lt;&gt;"&amp;"")</f>
        <v>0</v>
      </c>
    </row>
    <row r="30" spans="1:9" ht="45.75" customHeight="1" x14ac:dyDescent="0.2">
      <c r="A30" s="247" t="s">
        <v>293</v>
      </c>
      <c r="B30" s="291" t="s">
        <v>179</v>
      </c>
      <c r="C30" s="121" t="s">
        <v>180</v>
      </c>
      <c r="D30" s="278"/>
      <c r="E30" s="238"/>
      <c r="F30" s="238"/>
      <c r="G30" s="238"/>
      <c r="H30" s="238"/>
      <c r="I30" s="229">
        <f>COUNTIF(D30,"&lt;&gt;"&amp;"")</f>
        <v>0</v>
      </c>
    </row>
    <row r="31" spans="1:9" ht="30.75" customHeight="1" x14ac:dyDescent="0.2">
      <c r="A31" s="249"/>
      <c r="B31" s="292"/>
      <c r="C31" s="113" t="s">
        <v>181</v>
      </c>
      <c r="D31" s="279"/>
      <c r="E31" s="240"/>
      <c r="F31" s="240"/>
      <c r="G31" s="240"/>
      <c r="H31" s="240"/>
      <c r="I31" s="229"/>
    </row>
    <row r="32" spans="1:9" ht="76.5" x14ac:dyDescent="0.2">
      <c r="A32" s="70" t="s">
        <v>294</v>
      </c>
      <c r="B32" s="49" t="s">
        <v>550</v>
      </c>
      <c r="C32" s="32" t="s">
        <v>485</v>
      </c>
      <c r="D32" s="171"/>
      <c r="E32" s="199"/>
      <c r="F32" s="199"/>
      <c r="G32" s="199"/>
      <c r="H32" s="199"/>
      <c r="I32" s="13">
        <f t="shared" ref="I32:I37" si="1">COUNTIF(D32,"&lt;&gt;"&amp;"")</f>
        <v>0</v>
      </c>
    </row>
    <row r="33" spans="1:9" ht="38.25" x14ac:dyDescent="0.2">
      <c r="A33" s="125" t="s">
        <v>295</v>
      </c>
      <c r="B33" s="127" t="s">
        <v>183</v>
      </c>
      <c r="C33" s="39" t="s">
        <v>184</v>
      </c>
      <c r="D33" s="169"/>
      <c r="E33" s="198"/>
      <c r="F33" s="198"/>
      <c r="G33" s="198"/>
      <c r="H33" s="198"/>
      <c r="I33" s="13">
        <f t="shared" si="1"/>
        <v>0</v>
      </c>
    </row>
    <row r="34" spans="1:9" ht="63.75" x14ac:dyDescent="0.2">
      <c r="A34" s="70" t="s">
        <v>296</v>
      </c>
      <c r="B34" s="49" t="s">
        <v>185</v>
      </c>
      <c r="C34" s="50" t="s">
        <v>186</v>
      </c>
      <c r="D34" s="171"/>
      <c r="E34" s="199"/>
      <c r="F34" s="199"/>
      <c r="G34" s="199"/>
      <c r="H34" s="199"/>
      <c r="I34" s="13">
        <f t="shared" si="1"/>
        <v>0</v>
      </c>
    </row>
    <row r="35" spans="1:9" ht="38.25" x14ac:dyDescent="0.2">
      <c r="A35" s="125" t="s">
        <v>297</v>
      </c>
      <c r="B35" s="127" t="s">
        <v>187</v>
      </c>
      <c r="C35" s="39" t="s">
        <v>157</v>
      </c>
      <c r="D35" s="169"/>
      <c r="E35" s="198"/>
      <c r="F35" s="198"/>
      <c r="G35" s="198"/>
      <c r="H35" s="198"/>
      <c r="I35" s="13">
        <f t="shared" si="1"/>
        <v>0</v>
      </c>
    </row>
    <row r="36" spans="1:9" ht="63.75" x14ac:dyDescent="0.2">
      <c r="A36" s="70" t="s">
        <v>298</v>
      </c>
      <c r="B36" s="49" t="s">
        <v>188</v>
      </c>
      <c r="C36" s="32" t="s">
        <v>486</v>
      </c>
      <c r="D36" s="171"/>
      <c r="E36" s="199"/>
      <c r="F36" s="199"/>
      <c r="G36" s="199"/>
      <c r="H36" s="199"/>
      <c r="I36" s="13">
        <f t="shared" si="1"/>
        <v>0</v>
      </c>
    </row>
    <row r="37" spans="1:9" ht="25.5" customHeight="1" x14ac:dyDescent="0.2">
      <c r="A37" s="247" t="s">
        <v>299</v>
      </c>
      <c r="B37" s="250" t="s">
        <v>189</v>
      </c>
      <c r="C37" s="121" t="s">
        <v>190</v>
      </c>
      <c r="D37" s="278"/>
      <c r="E37" s="238"/>
      <c r="F37" s="238"/>
      <c r="G37" s="238"/>
      <c r="H37" s="238"/>
      <c r="I37" s="229">
        <f t="shared" si="1"/>
        <v>0</v>
      </c>
    </row>
    <row r="38" spans="1:9" ht="15" customHeight="1" x14ac:dyDescent="0.2">
      <c r="A38" s="248"/>
      <c r="B38" s="251"/>
      <c r="C38" s="61"/>
      <c r="D38" s="281"/>
      <c r="E38" s="239"/>
      <c r="F38" s="239"/>
      <c r="G38" s="239"/>
      <c r="H38" s="239"/>
      <c r="I38" s="229"/>
    </row>
    <row r="39" spans="1:9" ht="15" customHeight="1" x14ac:dyDescent="0.2">
      <c r="A39" s="248"/>
      <c r="B39" s="251"/>
      <c r="C39" s="43" t="s">
        <v>191</v>
      </c>
      <c r="D39" s="281"/>
      <c r="E39" s="239"/>
      <c r="F39" s="239"/>
      <c r="G39" s="239"/>
      <c r="H39" s="239"/>
      <c r="I39" s="229"/>
    </row>
    <row r="40" spans="1:9" ht="15" customHeight="1" x14ac:dyDescent="0.2">
      <c r="A40" s="248"/>
      <c r="B40" s="251"/>
      <c r="C40" s="43" t="s">
        <v>192</v>
      </c>
      <c r="D40" s="281"/>
      <c r="E40" s="239"/>
      <c r="F40" s="239"/>
      <c r="G40" s="239"/>
      <c r="H40" s="239"/>
      <c r="I40" s="229"/>
    </row>
    <row r="41" spans="1:9" ht="15" customHeight="1" x14ac:dyDescent="0.2">
      <c r="A41" s="248"/>
      <c r="B41" s="251"/>
      <c r="C41" s="43" t="s">
        <v>193</v>
      </c>
      <c r="D41" s="281"/>
      <c r="E41" s="239"/>
      <c r="F41" s="239"/>
      <c r="G41" s="239"/>
      <c r="H41" s="239"/>
      <c r="I41" s="229"/>
    </row>
    <row r="42" spans="1:9" ht="15" customHeight="1" x14ac:dyDescent="0.2">
      <c r="A42" s="248"/>
      <c r="B42" s="251"/>
      <c r="C42" s="43" t="s">
        <v>194</v>
      </c>
      <c r="D42" s="281"/>
      <c r="E42" s="239"/>
      <c r="F42" s="239"/>
      <c r="G42" s="239"/>
      <c r="H42" s="239"/>
      <c r="I42" s="229"/>
    </row>
    <row r="43" spans="1:9" ht="25.5" customHeight="1" x14ac:dyDescent="0.2">
      <c r="A43" s="248"/>
      <c r="B43" s="251"/>
      <c r="C43" s="43" t="s">
        <v>195</v>
      </c>
      <c r="D43" s="281"/>
      <c r="E43" s="239"/>
      <c r="F43" s="239"/>
      <c r="G43" s="239"/>
      <c r="H43" s="239"/>
      <c r="I43" s="229"/>
    </row>
    <row r="44" spans="1:9" ht="15" customHeight="1" x14ac:dyDescent="0.2">
      <c r="A44" s="249"/>
      <c r="B44" s="252"/>
      <c r="C44" s="44" t="s">
        <v>196</v>
      </c>
      <c r="D44" s="279"/>
      <c r="E44" s="240"/>
      <c r="F44" s="240"/>
      <c r="G44" s="240"/>
      <c r="H44" s="240"/>
      <c r="I44" s="229"/>
    </row>
    <row r="45" spans="1:9" ht="25.5" customHeight="1" x14ac:dyDescent="0.2">
      <c r="A45" s="283" t="s">
        <v>300</v>
      </c>
      <c r="B45" s="286" t="s">
        <v>197</v>
      </c>
      <c r="C45" s="62" t="s">
        <v>190</v>
      </c>
      <c r="D45" s="271"/>
      <c r="E45" s="275"/>
      <c r="F45" s="275"/>
      <c r="G45" s="275"/>
      <c r="H45" s="275"/>
      <c r="I45" s="229">
        <f>COUNTIF(D45,"&lt;&gt;"&amp;"")</f>
        <v>0</v>
      </c>
    </row>
    <row r="46" spans="1:9" ht="15" customHeight="1" x14ac:dyDescent="0.2">
      <c r="A46" s="284"/>
      <c r="B46" s="287"/>
      <c r="C46" s="56" t="s">
        <v>191</v>
      </c>
      <c r="D46" s="280"/>
      <c r="E46" s="276"/>
      <c r="F46" s="276"/>
      <c r="G46" s="276"/>
      <c r="H46" s="276"/>
      <c r="I46" s="229"/>
    </row>
    <row r="47" spans="1:9" ht="15" customHeight="1" x14ac:dyDescent="0.2">
      <c r="A47" s="284"/>
      <c r="B47" s="287"/>
      <c r="C47" s="56" t="s">
        <v>192</v>
      </c>
      <c r="D47" s="280"/>
      <c r="E47" s="276"/>
      <c r="F47" s="276"/>
      <c r="G47" s="276"/>
      <c r="H47" s="276"/>
      <c r="I47" s="229"/>
    </row>
    <row r="48" spans="1:9" ht="15" customHeight="1" x14ac:dyDescent="0.2">
      <c r="A48" s="284"/>
      <c r="B48" s="287"/>
      <c r="C48" s="56" t="s">
        <v>193</v>
      </c>
      <c r="D48" s="280"/>
      <c r="E48" s="276"/>
      <c r="F48" s="276"/>
      <c r="G48" s="276"/>
      <c r="H48" s="276"/>
      <c r="I48" s="229"/>
    </row>
    <row r="49" spans="1:9" ht="15" customHeight="1" x14ac:dyDescent="0.2">
      <c r="A49" s="284"/>
      <c r="B49" s="287"/>
      <c r="C49" s="56" t="s">
        <v>194</v>
      </c>
      <c r="D49" s="280"/>
      <c r="E49" s="276"/>
      <c r="F49" s="276"/>
      <c r="G49" s="276"/>
      <c r="H49" s="276"/>
      <c r="I49" s="229"/>
    </row>
    <row r="50" spans="1:9" ht="25.5" customHeight="1" x14ac:dyDescent="0.2">
      <c r="A50" s="284"/>
      <c r="B50" s="287"/>
      <c r="C50" s="56" t="s">
        <v>195</v>
      </c>
      <c r="D50" s="280"/>
      <c r="E50" s="276"/>
      <c r="F50" s="276"/>
      <c r="G50" s="276"/>
      <c r="H50" s="276"/>
      <c r="I50" s="229"/>
    </row>
    <row r="51" spans="1:9" ht="15" customHeight="1" x14ac:dyDescent="0.2">
      <c r="A51" s="285"/>
      <c r="B51" s="288"/>
      <c r="C51" s="63" t="s">
        <v>196</v>
      </c>
      <c r="D51" s="272"/>
      <c r="E51" s="277"/>
      <c r="F51" s="277"/>
      <c r="G51" s="277"/>
      <c r="H51" s="277"/>
      <c r="I51" s="229"/>
    </row>
    <row r="52" spans="1:9" ht="51" x14ac:dyDescent="0.2">
      <c r="A52" s="125" t="s">
        <v>301</v>
      </c>
      <c r="B52" s="127" t="s">
        <v>198</v>
      </c>
      <c r="C52" s="60" t="s">
        <v>199</v>
      </c>
      <c r="D52" s="169"/>
      <c r="E52" s="198"/>
      <c r="F52" s="198"/>
      <c r="G52" s="198"/>
      <c r="H52" s="198"/>
      <c r="I52" s="13">
        <f>COUNTIF(D52,"&lt;&gt;"&amp;"")</f>
        <v>0</v>
      </c>
    </row>
    <row r="53" spans="1:9" ht="51" x14ac:dyDescent="0.2">
      <c r="A53" s="70" t="s">
        <v>302</v>
      </c>
      <c r="B53" s="49" t="s">
        <v>200</v>
      </c>
      <c r="C53" s="50" t="s">
        <v>201</v>
      </c>
      <c r="D53" s="171"/>
      <c r="E53" s="199"/>
      <c r="F53" s="199"/>
      <c r="G53" s="199"/>
      <c r="H53" s="199"/>
      <c r="I53" s="13">
        <f>COUNTIF(D53,"&lt;&gt;"&amp;"")</f>
        <v>0</v>
      </c>
    </row>
    <row r="54" spans="1:9" ht="38.25" x14ac:dyDescent="0.2">
      <c r="A54" s="125" t="s">
        <v>303</v>
      </c>
      <c r="B54" s="127" t="s">
        <v>202</v>
      </c>
      <c r="C54" s="39" t="s">
        <v>203</v>
      </c>
      <c r="D54" s="169"/>
      <c r="E54" s="198"/>
      <c r="F54" s="198"/>
      <c r="G54" s="198"/>
      <c r="H54" s="198"/>
      <c r="I54" s="13">
        <f t="shared" ref="I54:I55" si="2">COUNTIF(D54,"&lt;&gt;"&amp;"")</f>
        <v>0</v>
      </c>
    </row>
    <row r="55" spans="1:9" ht="63.75" x14ac:dyDescent="0.2">
      <c r="A55" s="70" t="s">
        <v>304</v>
      </c>
      <c r="B55" s="49" t="s">
        <v>204</v>
      </c>
      <c r="C55" s="50" t="s">
        <v>203</v>
      </c>
      <c r="D55" s="171"/>
      <c r="E55" s="199"/>
      <c r="F55" s="199"/>
      <c r="G55" s="199"/>
      <c r="H55" s="199"/>
      <c r="I55" s="13">
        <f t="shared" si="2"/>
        <v>0</v>
      </c>
    </row>
    <row r="56" spans="1:9" ht="15" customHeight="1" x14ac:dyDescent="0.2">
      <c r="A56" s="247" t="s">
        <v>305</v>
      </c>
      <c r="B56" s="250" t="s">
        <v>205</v>
      </c>
      <c r="C56" s="121" t="s">
        <v>206</v>
      </c>
      <c r="D56" s="278"/>
      <c r="E56" s="238"/>
      <c r="F56" s="238"/>
      <c r="G56" s="238"/>
      <c r="H56" s="238"/>
      <c r="I56" s="229">
        <f>COUNTIF(D56,"&lt;&gt;"&amp;"")</f>
        <v>0</v>
      </c>
    </row>
    <row r="57" spans="1:9" ht="25.5" customHeight="1" x14ac:dyDescent="0.2">
      <c r="A57" s="249"/>
      <c r="B57" s="252"/>
      <c r="C57" s="113" t="s">
        <v>207</v>
      </c>
      <c r="D57" s="279"/>
      <c r="E57" s="240"/>
      <c r="F57" s="240"/>
      <c r="G57" s="240"/>
      <c r="H57" s="240"/>
      <c r="I57" s="229"/>
    </row>
    <row r="58" spans="1:9" ht="96.75" customHeight="1" x14ac:dyDescent="0.2">
      <c r="A58" s="283" t="s">
        <v>306</v>
      </c>
      <c r="B58" s="286" t="s">
        <v>595</v>
      </c>
      <c r="C58" s="62" t="s">
        <v>209</v>
      </c>
      <c r="D58" s="271"/>
      <c r="E58" s="275"/>
      <c r="F58" s="275"/>
      <c r="G58" s="275"/>
      <c r="H58" s="275"/>
      <c r="I58" s="229">
        <f>COUNTIF(D58,"&lt;&gt;"&amp;"")</f>
        <v>0</v>
      </c>
    </row>
    <row r="59" spans="1:9" ht="38.25" customHeight="1" x14ac:dyDescent="0.2">
      <c r="A59" s="285"/>
      <c r="B59" s="288"/>
      <c r="C59" s="58" t="s">
        <v>210</v>
      </c>
      <c r="D59" s="272"/>
      <c r="E59" s="277"/>
      <c r="F59" s="277"/>
      <c r="G59" s="277"/>
      <c r="H59" s="277"/>
      <c r="I59" s="229"/>
    </row>
    <row r="60" spans="1:9" ht="89.25" x14ac:dyDescent="0.2">
      <c r="A60" s="125" t="s">
        <v>307</v>
      </c>
      <c r="B60" s="127" t="s">
        <v>596</v>
      </c>
      <c r="C60" s="39" t="s">
        <v>487</v>
      </c>
      <c r="D60" s="169"/>
      <c r="E60" s="198"/>
      <c r="F60" s="198"/>
      <c r="G60" s="198"/>
      <c r="H60" s="198"/>
      <c r="I60" s="13">
        <f>COUNTIF(D60,"&lt;&gt;"&amp;"")</f>
        <v>0</v>
      </c>
    </row>
    <row r="61" spans="1:9" ht="26.25" x14ac:dyDescent="0.2">
      <c r="A61" s="70" t="s">
        <v>308</v>
      </c>
      <c r="B61" s="49" t="s">
        <v>597</v>
      </c>
      <c r="C61" s="50" t="s">
        <v>201</v>
      </c>
      <c r="D61" s="171"/>
      <c r="E61" s="199"/>
      <c r="F61" s="199"/>
      <c r="G61" s="199"/>
      <c r="H61" s="199"/>
      <c r="I61" s="13">
        <f>COUNTIF(D61,"&lt;&gt;"&amp;"")</f>
        <v>0</v>
      </c>
    </row>
    <row r="62" spans="1:9" ht="63.75" x14ac:dyDescent="0.2">
      <c r="A62" s="125" t="s">
        <v>309</v>
      </c>
      <c r="B62" s="127" t="s">
        <v>551</v>
      </c>
      <c r="C62" s="39" t="s">
        <v>214</v>
      </c>
      <c r="D62" s="169"/>
      <c r="E62" s="198"/>
      <c r="F62" s="198"/>
      <c r="G62" s="198"/>
      <c r="H62" s="198"/>
      <c r="I62" s="13">
        <f>COUNTIF(D62,"&lt;&gt;"&amp;"")</f>
        <v>0</v>
      </c>
    </row>
    <row r="63" spans="1:9" ht="26.25" x14ac:dyDescent="0.2">
      <c r="A63" s="70" t="s">
        <v>310</v>
      </c>
      <c r="B63" s="49" t="s">
        <v>215</v>
      </c>
      <c r="C63" s="50" t="s">
        <v>216</v>
      </c>
      <c r="D63" s="171"/>
      <c r="E63" s="199"/>
      <c r="F63" s="199"/>
      <c r="G63" s="199"/>
      <c r="H63" s="199"/>
      <c r="I63" s="13">
        <f>COUNTIF(D63,"&lt;&gt;"&amp;"")</f>
        <v>0</v>
      </c>
    </row>
    <row r="64" spans="1:9" ht="102" x14ac:dyDescent="0.2">
      <c r="A64" s="125" t="s">
        <v>311</v>
      </c>
      <c r="B64" s="127" t="s">
        <v>217</v>
      </c>
      <c r="C64" s="39" t="s">
        <v>488</v>
      </c>
      <c r="D64" s="169"/>
      <c r="E64" s="198"/>
      <c r="F64" s="198"/>
      <c r="G64" s="198"/>
      <c r="H64" s="198"/>
      <c r="I64" s="13">
        <f t="shared" ref="I64:I69" si="3">COUNTIF(D64,"&lt;&gt;"&amp;"")</f>
        <v>0</v>
      </c>
    </row>
    <row r="65" spans="1:9" ht="76.5" x14ac:dyDescent="0.2">
      <c r="A65" s="70" t="s">
        <v>312</v>
      </c>
      <c r="B65" s="49" t="s">
        <v>598</v>
      </c>
      <c r="C65" s="50" t="s">
        <v>218</v>
      </c>
      <c r="D65" s="171"/>
      <c r="E65" s="199"/>
      <c r="F65" s="199"/>
      <c r="G65" s="199"/>
      <c r="H65" s="199"/>
      <c r="I65" s="13">
        <f t="shared" si="3"/>
        <v>0</v>
      </c>
    </row>
    <row r="66" spans="1:9" ht="63.75" x14ac:dyDescent="0.2">
      <c r="A66" s="125" t="s">
        <v>313</v>
      </c>
      <c r="B66" s="127" t="s">
        <v>219</v>
      </c>
      <c r="C66" s="64"/>
      <c r="D66" s="169"/>
      <c r="E66" s="198"/>
      <c r="F66" s="198"/>
      <c r="G66" s="198"/>
      <c r="H66" s="198"/>
      <c r="I66" s="13">
        <f t="shared" si="3"/>
        <v>0</v>
      </c>
    </row>
    <row r="67" spans="1:9" ht="63.75" x14ac:dyDescent="0.2">
      <c r="A67" s="70" t="s">
        <v>314</v>
      </c>
      <c r="B67" s="49" t="s">
        <v>220</v>
      </c>
      <c r="C67" s="50" t="s">
        <v>221</v>
      </c>
      <c r="D67" s="171"/>
      <c r="E67" s="199"/>
      <c r="F67" s="199"/>
      <c r="G67" s="199"/>
      <c r="H67" s="199"/>
      <c r="I67" s="13">
        <f t="shared" si="3"/>
        <v>0</v>
      </c>
    </row>
    <row r="68" spans="1:9" ht="102" x14ac:dyDescent="0.2">
      <c r="A68" s="125" t="s">
        <v>315</v>
      </c>
      <c r="B68" s="127" t="s">
        <v>222</v>
      </c>
      <c r="C68" s="39" t="s">
        <v>489</v>
      </c>
      <c r="D68" s="169"/>
      <c r="E68" s="198"/>
      <c r="F68" s="198"/>
      <c r="G68" s="198"/>
      <c r="H68" s="198"/>
      <c r="I68" s="13">
        <f>COUNTIF(D68,"&lt;&gt;"&amp;"")</f>
        <v>0</v>
      </c>
    </row>
    <row r="69" spans="1:9" ht="89.25" x14ac:dyDescent="0.2">
      <c r="A69" s="70" t="s">
        <v>316</v>
      </c>
      <c r="B69" s="49" t="s">
        <v>223</v>
      </c>
      <c r="C69" s="32" t="s">
        <v>489</v>
      </c>
      <c r="D69" s="171"/>
      <c r="E69" s="199"/>
      <c r="F69" s="199"/>
      <c r="G69" s="199"/>
      <c r="H69" s="199"/>
      <c r="I69" s="13">
        <f t="shared" si="3"/>
        <v>0</v>
      </c>
    </row>
    <row r="70" spans="1:9" ht="50.25" customHeight="1" x14ac:dyDescent="0.2">
      <c r="A70" s="247" t="s">
        <v>317</v>
      </c>
      <c r="B70" s="250" t="s">
        <v>224</v>
      </c>
      <c r="C70" s="121" t="s">
        <v>225</v>
      </c>
      <c r="D70" s="278"/>
      <c r="E70" s="238"/>
      <c r="F70" s="238"/>
      <c r="G70" s="238"/>
      <c r="H70" s="238"/>
      <c r="I70" s="229">
        <f>COUNTIF(D70,"&lt;&gt;"&amp;"")</f>
        <v>0</v>
      </c>
    </row>
    <row r="71" spans="1:9" ht="15" customHeight="1" x14ac:dyDescent="0.2">
      <c r="A71" s="249"/>
      <c r="B71" s="252"/>
      <c r="C71" s="44" t="s">
        <v>226</v>
      </c>
      <c r="D71" s="279"/>
      <c r="E71" s="240"/>
      <c r="F71" s="240"/>
      <c r="G71" s="240"/>
      <c r="H71" s="240"/>
      <c r="I71" s="229"/>
    </row>
    <row r="72" spans="1:9" ht="63" customHeight="1" x14ac:dyDescent="0.2">
      <c r="A72" s="283" t="s">
        <v>318</v>
      </c>
      <c r="B72" s="286" t="s">
        <v>548</v>
      </c>
      <c r="C72" s="140" t="s">
        <v>490</v>
      </c>
      <c r="D72" s="271"/>
      <c r="E72" s="275"/>
      <c r="F72" s="275"/>
      <c r="G72" s="275"/>
      <c r="H72" s="275"/>
      <c r="I72" s="229">
        <f>COUNTIF(D72,"&lt;&gt;"&amp;"")</f>
        <v>0</v>
      </c>
    </row>
    <row r="73" spans="1:9" ht="25.5" customHeight="1" x14ac:dyDescent="0.2">
      <c r="A73" s="285"/>
      <c r="B73" s="288"/>
      <c r="C73" s="63" t="s">
        <v>228</v>
      </c>
      <c r="D73" s="272"/>
      <c r="E73" s="277"/>
      <c r="F73" s="277"/>
      <c r="G73" s="277"/>
      <c r="H73" s="277"/>
      <c r="I73" s="229"/>
    </row>
    <row r="74" spans="1:9" ht="76.5" x14ac:dyDescent="0.2">
      <c r="A74" s="125" t="s">
        <v>319</v>
      </c>
      <c r="B74" s="127" t="s">
        <v>545</v>
      </c>
      <c r="C74" s="39" t="s">
        <v>491</v>
      </c>
      <c r="D74" s="169"/>
      <c r="E74" s="198"/>
      <c r="F74" s="198"/>
      <c r="G74" s="198"/>
      <c r="H74" s="198"/>
      <c r="I74" s="13">
        <f>COUNTIF(D74,"&lt;&gt;"&amp;"")</f>
        <v>0</v>
      </c>
    </row>
    <row r="75" spans="1:9" ht="38.25" x14ac:dyDescent="0.2">
      <c r="A75" s="97" t="s">
        <v>320</v>
      </c>
      <c r="B75" s="138" t="s">
        <v>543</v>
      </c>
      <c r="C75" s="32" t="s">
        <v>491</v>
      </c>
      <c r="D75" s="171"/>
      <c r="E75" s="200"/>
      <c r="F75" s="200"/>
      <c r="G75" s="200"/>
      <c r="H75" s="200"/>
      <c r="I75" s="13">
        <f t="shared" ref="I75:I76" si="4">COUNTIF(D75,"&lt;&gt;"&amp;"")</f>
        <v>0</v>
      </c>
    </row>
    <row r="76" spans="1:9" ht="38.25" x14ac:dyDescent="0.2">
      <c r="A76" s="125" t="s">
        <v>321</v>
      </c>
      <c r="B76" s="127" t="s">
        <v>552</v>
      </c>
      <c r="C76" s="39" t="s">
        <v>491</v>
      </c>
      <c r="D76" s="169"/>
      <c r="E76" s="198"/>
      <c r="F76" s="198"/>
      <c r="G76" s="198"/>
      <c r="H76" s="198"/>
      <c r="I76" s="13">
        <f t="shared" si="4"/>
        <v>0</v>
      </c>
    </row>
    <row r="77" spans="1:9" ht="51" x14ac:dyDescent="0.2">
      <c r="A77" s="70" t="s">
        <v>322</v>
      </c>
      <c r="B77" s="49" t="s">
        <v>553</v>
      </c>
      <c r="C77" s="32" t="s">
        <v>491</v>
      </c>
      <c r="D77" s="171"/>
      <c r="E77" s="199"/>
      <c r="F77" s="199"/>
      <c r="G77" s="199"/>
      <c r="H77" s="199"/>
      <c r="I77" s="13">
        <f>COUNTIF(D77,"&lt;&gt;"&amp;"")</f>
        <v>0</v>
      </c>
    </row>
    <row r="78" spans="1:9" ht="22.5" customHeight="1" x14ac:dyDescent="0.2">
      <c r="A78" s="247" t="s">
        <v>323</v>
      </c>
      <c r="B78" s="250" t="s">
        <v>231</v>
      </c>
      <c r="C78" s="121" t="s">
        <v>232</v>
      </c>
      <c r="D78" s="278"/>
      <c r="E78" s="238"/>
      <c r="F78" s="238"/>
      <c r="G78" s="238"/>
      <c r="H78" s="238"/>
      <c r="I78" s="229">
        <f>COUNTIF(D78,"&lt;&gt;"&amp;"")</f>
        <v>0</v>
      </c>
    </row>
    <row r="79" spans="1:9" ht="15" customHeight="1" x14ac:dyDescent="0.2">
      <c r="A79" s="249"/>
      <c r="B79" s="252"/>
      <c r="C79" s="44" t="s">
        <v>233</v>
      </c>
      <c r="D79" s="279"/>
      <c r="E79" s="240"/>
      <c r="F79" s="240"/>
      <c r="G79" s="240"/>
      <c r="H79" s="240"/>
      <c r="I79" s="229"/>
    </row>
    <row r="80" spans="1:9" ht="124.5" customHeight="1" x14ac:dyDescent="0.2">
      <c r="A80" s="283" t="s">
        <v>324</v>
      </c>
      <c r="B80" s="286" t="s">
        <v>542</v>
      </c>
      <c r="C80" s="140" t="s">
        <v>492</v>
      </c>
      <c r="D80" s="271"/>
      <c r="E80" s="275"/>
      <c r="F80" s="275"/>
      <c r="G80" s="275"/>
      <c r="H80" s="275"/>
      <c r="I80" s="229">
        <f>COUNTIF(D80,"&lt;&gt;"&amp;"")</f>
        <v>0</v>
      </c>
    </row>
    <row r="81" spans="1:9" ht="15" customHeight="1" x14ac:dyDescent="0.2">
      <c r="A81" s="285"/>
      <c r="B81" s="288"/>
      <c r="C81" s="58" t="s">
        <v>235</v>
      </c>
      <c r="D81" s="272"/>
      <c r="E81" s="277"/>
      <c r="F81" s="277"/>
      <c r="G81" s="277"/>
      <c r="H81" s="277"/>
      <c r="I81" s="229"/>
    </row>
    <row r="82" spans="1:9" ht="73.5" customHeight="1" x14ac:dyDescent="0.2">
      <c r="A82" s="247" t="s">
        <v>325</v>
      </c>
      <c r="B82" s="250" t="s">
        <v>236</v>
      </c>
      <c r="C82" s="121" t="s">
        <v>237</v>
      </c>
      <c r="D82" s="278"/>
      <c r="E82" s="238"/>
      <c r="F82" s="238"/>
      <c r="G82" s="238"/>
      <c r="H82" s="238"/>
      <c r="I82" s="229">
        <f>COUNTIF(D82,"&lt;&gt;"&amp;"")</f>
        <v>0</v>
      </c>
    </row>
    <row r="83" spans="1:9" ht="15" customHeight="1" x14ac:dyDescent="0.2">
      <c r="A83" s="249"/>
      <c r="B83" s="252"/>
      <c r="C83" s="44" t="s">
        <v>238</v>
      </c>
      <c r="D83" s="279"/>
      <c r="E83" s="240"/>
      <c r="F83" s="240"/>
      <c r="G83" s="240"/>
      <c r="H83" s="240"/>
      <c r="I83" s="229"/>
    </row>
    <row r="84" spans="1:9" ht="63.75" x14ac:dyDescent="0.2">
      <c r="A84" s="283" t="s">
        <v>503</v>
      </c>
      <c r="B84" s="286" t="s">
        <v>541</v>
      </c>
      <c r="C84" s="55" t="s">
        <v>240</v>
      </c>
      <c r="D84" s="271"/>
      <c r="E84" s="275"/>
      <c r="F84" s="275"/>
      <c r="G84" s="275"/>
      <c r="H84" s="275"/>
      <c r="I84" s="229">
        <f>COUNTIF(D84,"&lt;&gt;"&amp;"")</f>
        <v>0</v>
      </c>
    </row>
    <row r="85" spans="1:9" ht="15" customHeight="1" x14ac:dyDescent="0.2">
      <c r="A85" s="284"/>
      <c r="B85" s="287"/>
      <c r="C85" s="57" t="s">
        <v>241</v>
      </c>
      <c r="D85" s="280"/>
      <c r="E85" s="276"/>
      <c r="F85" s="276"/>
      <c r="G85" s="276"/>
      <c r="H85" s="276"/>
      <c r="I85" s="229"/>
    </row>
    <row r="86" spans="1:9" ht="38.25" x14ac:dyDescent="0.2">
      <c r="A86" s="284"/>
      <c r="B86" s="287"/>
      <c r="C86" s="65" t="s">
        <v>243</v>
      </c>
      <c r="D86" s="280"/>
      <c r="E86" s="276"/>
      <c r="F86" s="276"/>
      <c r="G86" s="276"/>
      <c r="H86" s="276"/>
      <c r="I86" s="229"/>
    </row>
    <row r="87" spans="1:9" ht="63.75" x14ac:dyDescent="0.2">
      <c r="A87" s="285"/>
      <c r="B87" s="288"/>
      <c r="C87" s="58" t="s">
        <v>242</v>
      </c>
      <c r="D87" s="272"/>
      <c r="E87" s="277"/>
      <c r="F87" s="277"/>
      <c r="G87" s="277"/>
      <c r="H87" s="277"/>
      <c r="I87" s="229"/>
    </row>
    <row r="88" spans="1:9" ht="51.75" customHeight="1" x14ac:dyDescent="0.2">
      <c r="A88" s="247" t="s">
        <v>326</v>
      </c>
      <c r="B88" s="289" t="s">
        <v>244</v>
      </c>
      <c r="C88" s="66" t="s">
        <v>493</v>
      </c>
      <c r="D88" s="278"/>
      <c r="E88" s="238"/>
      <c r="F88" s="238"/>
      <c r="G88" s="238"/>
      <c r="H88" s="201"/>
      <c r="I88" s="229">
        <f>COUNTIF(D88,"&lt;&gt;"&amp;"")</f>
        <v>0</v>
      </c>
    </row>
    <row r="89" spans="1:9" ht="51" x14ac:dyDescent="0.2">
      <c r="A89" s="249"/>
      <c r="B89" s="290"/>
      <c r="C89" s="67" t="s">
        <v>245</v>
      </c>
      <c r="D89" s="279"/>
      <c r="E89" s="240"/>
      <c r="F89" s="240"/>
      <c r="G89" s="240"/>
      <c r="H89" s="202"/>
      <c r="I89" s="229"/>
    </row>
    <row r="90" spans="1:9" ht="76.5" x14ac:dyDescent="0.2">
      <c r="A90" s="71" t="s">
        <v>327</v>
      </c>
      <c r="B90" s="49" t="s">
        <v>246</v>
      </c>
      <c r="C90" s="50" t="s">
        <v>247</v>
      </c>
      <c r="D90" s="171"/>
      <c r="E90" s="199"/>
      <c r="F90" s="199"/>
      <c r="G90" s="199"/>
      <c r="H90" s="199"/>
      <c r="I90" s="13">
        <f>COUNTIF(D90,"&lt;&gt;"&amp;"")</f>
        <v>0</v>
      </c>
    </row>
    <row r="91" spans="1:9" ht="51" x14ac:dyDescent="0.2">
      <c r="A91" s="125" t="s">
        <v>328</v>
      </c>
      <c r="B91" s="127" t="s">
        <v>248</v>
      </c>
      <c r="C91" s="39" t="s">
        <v>494</v>
      </c>
      <c r="D91" s="169"/>
      <c r="E91" s="198"/>
      <c r="F91" s="198"/>
      <c r="G91" s="198"/>
      <c r="H91" s="198"/>
      <c r="I91" s="13">
        <f t="shared" ref="I91:I99" si="5">COUNTIF(D91,"&lt;&gt;"&amp;"")</f>
        <v>0</v>
      </c>
    </row>
    <row r="92" spans="1:9" ht="63.75" x14ac:dyDescent="0.2">
      <c r="A92" s="70" t="s">
        <v>329</v>
      </c>
      <c r="B92" s="49" t="s">
        <v>249</v>
      </c>
      <c r="C92" s="32" t="s">
        <v>495</v>
      </c>
      <c r="D92" s="171"/>
      <c r="E92" s="199"/>
      <c r="F92" s="199"/>
      <c r="G92" s="199"/>
      <c r="H92" s="199"/>
      <c r="I92" s="13">
        <f t="shared" si="5"/>
        <v>0</v>
      </c>
    </row>
    <row r="93" spans="1:9" ht="38.25" x14ac:dyDescent="0.2">
      <c r="A93" s="125" t="s">
        <v>330</v>
      </c>
      <c r="B93" s="127" t="s">
        <v>557</v>
      </c>
      <c r="C93" s="39" t="s">
        <v>496</v>
      </c>
      <c r="D93" s="169"/>
      <c r="E93" s="198"/>
      <c r="F93" s="198"/>
      <c r="G93" s="198"/>
      <c r="H93" s="198"/>
      <c r="I93" s="13">
        <f t="shared" si="5"/>
        <v>0</v>
      </c>
    </row>
    <row r="94" spans="1:9" ht="51" x14ac:dyDescent="0.2">
      <c r="A94" s="70" t="s">
        <v>331</v>
      </c>
      <c r="B94" s="49" t="s">
        <v>370</v>
      </c>
      <c r="C94" s="51"/>
      <c r="D94" s="171"/>
      <c r="E94" s="199"/>
      <c r="F94" s="199"/>
      <c r="G94" s="199"/>
      <c r="H94" s="199"/>
      <c r="I94" s="13">
        <f t="shared" si="5"/>
        <v>0</v>
      </c>
    </row>
    <row r="95" spans="1:9" ht="63.75" x14ac:dyDescent="0.2">
      <c r="A95" s="125" t="s">
        <v>332</v>
      </c>
      <c r="B95" s="127" t="s">
        <v>251</v>
      </c>
      <c r="C95" s="31"/>
      <c r="D95" s="169"/>
      <c r="E95" s="198"/>
      <c r="F95" s="198"/>
      <c r="G95" s="198"/>
      <c r="H95" s="198"/>
      <c r="I95" s="13">
        <f t="shared" si="5"/>
        <v>0</v>
      </c>
    </row>
    <row r="96" spans="1:9" ht="51" x14ac:dyDescent="0.2">
      <c r="A96" s="70" t="s">
        <v>333</v>
      </c>
      <c r="B96" s="49" t="s">
        <v>252</v>
      </c>
      <c r="C96" s="32" t="s">
        <v>497</v>
      </c>
      <c r="D96" s="171"/>
      <c r="E96" s="199"/>
      <c r="F96" s="199"/>
      <c r="G96" s="199"/>
      <c r="H96" s="199"/>
      <c r="I96" s="13">
        <f t="shared" si="5"/>
        <v>0</v>
      </c>
    </row>
    <row r="97" spans="1:9" ht="38.25" x14ac:dyDescent="0.2">
      <c r="A97" s="125" t="s">
        <v>334</v>
      </c>
      <c r="B97" s="127" t="s">
        <v>369</v>
      </c>
      <c r="C97" s="31"/>
      <c r="D97" s="169"/>
      <c r="E97" s="198"/>
      <c r="F97" s="198"/>
      <c r="G97" s="198"/>
      <c r="H97" s="198"/>
      <c r="I97" s="13">
        <f t="shared" si="5"/>
        <v>0</v>
      </c>
    </row>
    <row r="98" spans="1:9" ht="63.75" x14ac:dyDescent="0.2">
      <c r="A98" s="70" t="s">
        <v>335</v>
      </c>
      <c r="B98" s="49" t="s">
        <v>253</v>
      </c>
      <c r="C98" s="50" t="s">
        <v>254</v>
      </c>
      <c r="D98" s="171"/>
      <c r="E98" s="199"/>
      <c r="F98" s="199"/>
      <c r="G98" s="199"/>
      <c r="H98" s="199"/>
      <c r="I98" s="13">
        <f t="shared" si="5"/>
        <v>0</v>
      </c>
    </row>
    <row r="99" spans="1:9" ht="51" x14ac:dyDescent="0.2">
      <c r="A99" s="125" t="s">
        <v>336</v>
      </c>
      <c r="B99" s="127" t="s">
        <v>255</v>
      </c>
      <c r="C99" s="39" t="s">
        <v>498</v>
      </c>
      <c r="D99" s="169"/>
      <c r="E99" s="198"/>
      <c r="F99" s="198"/>
      <c r="G99" s="198"/>
      <c r="H99" s="198"/>
      <c r="I99" s="13">
        <f t="shared" si="5"/>
        <v>0</v>
      </c>
    </row>
    <row r="100" spans="1:9" ht="26.25" customHeight="1" x14ac:dyDescent="0.2">
      <c r="A100" s="267" t="s">
        <v>337</v>
      </c>
      <c r="B100" s="269" t="s">
        <v>256</v>
      </c>
      <c r="C100" s="192" t="s">
        <v>582</v>
      </c>
      <c r="D100" s="271"/>
      <c r="E100" s="273"/>
      <c r="F100" s="273"/>
      <c r="G100" s="273"/>
      <c r="H100" s="273"/>
      <c r="I100" s="229">
        <f>COUNTIF(D100,"&lt;&gt;"&amp;"")</f>
        <v>0</v>
      </c>
    </row>
    <row r="101" spans="1:9" ht="51" customHeight="1" x14ac:dyDescent="0.2">
      <c r="A101" s="268"/>
      <c r="B101" s="270"/>
      <c r="C101" s="193" t="s">
        <v>257</v>
      </c>
      <c r="D101" s="272"/>
      <c r="E101" s="274"/>
      <c r="F101" s="274"/>
      <c r="G101" s="274"/>
      <c r="H101" s="274"/>
      <c r="I101" s="229"/>
    </row>
    <row r="102" spans="1:9" ht="25.5" x14ac:dyDescent="0.2">
      <c r="A102" s="247" t="s">
        <v>338</v>
      </c>
      <c r="B102" s="230" t="s">
        <v>258</v>
      </c>
      <c r="C102" s="121" t="s">
        <v>259</v>
      </c>
      <c r="D102" s="278"/>
      <c r="E102" s="238"/>
      <c r="F102" s="238"/>
      <c r="G102" s="238"/>
      <c r="H102" s="238"/>
      <c r="I102" s="229">
        <f>COUNTIF(D102,"&lt;&gt;"&amp;"")</f>
        <v>0</v>
      </c>
    </row>
    <row r="103" spans="1:9" ht="25.5" customHeight="1" x14ac:dyDescent="0.2">
      <c r="A103" s="248"/>
      <c r="B103" s="282"/>
      <c r="C103" s="61" t="s">
        <v>280</v>
      </c>
      <c r="D103" s="281"/>
      <c r="E103" s="239"/>
      <c r="F103" s="239"/>
      <c r="G103" s="239"/>
      <c r="H103" s="239"/>
      <c r="I103" s="229"/>
    </row>
    <row r="104" spans="1:9" ht="25.5" customHeight="1" x14ac:dyDescent="0.2">
      <c r="A104" s="248"/>
      <c r="B104" s="282"/>
      <c r="C104" s="52" t="s">
        <v>260</v>
      </c>
      <c r="D104" s="281"/>
      <c r="E104" s="239"/>
      <c r="F104" s="239"/>
      <c r="G104" s="239"/>
      <c r="H104" s="239"/>
      <c r="I104" s="229"/>
    </row>
    <row r="105" spans="1:9" ht="25.5" customHeight="1" x14ac:dyDescent="0.2">
      <c r="A105" s="248"/>
      <c r="B105" s="282"/>
      <c r="C105" s="43" t="s">
        <v>261</v>
      </c>
      <c r="D105" s="281"/>
      <c r="E105" s="239"/>
      <c r="F105" s="239"/>
      <c r="G105" s="239"/>
      <c r="H105" s="239"/>
      <c r="I105" s="229"/>
    </row>
    <row r="106" spans="1:9" ht="25.5" customHeight="1" x14ac:dyDescent="0.2">
      <c r="A106" s="248"/>
      <c r="B106" s="282"/>
      <c r="C106" s="52" t="s">
        <v>262</v>
      </c>
      <c r="D106" s="281"/>
      <c r="E106" s="239"/>
      <c r="F106" s="239"/>
      <c r="G106" s="239"/>
      <c r="H106" s="239"/>
      <c r="I106" s="229"/>
    </row>
    <row r="107" spans="1:9" ht="38.25" x14ac:dyDescent="0.2">
      <c r="A107" s="248"/>
      <c r="B107" s="282"/>
      <c r="C107" s="52" t="s">
        <v>263</v>
      </c>
      <c r="D107" s="281"/>
      <c r="E107" s="239"/>
      <c r="F107" s="239"/>
      <c r="G107" s="239"/>
      <c r="H107" s="239"/>
      <c r="I107" s="229"/>
    </row>
    <row r="108" spans="1:9" ht="38.25" x14ac:dyDescent="0.2">
      <c r="A108" s="249"/>
      <c r="B108" s="231"/>
      <c r="C108" s="113" t="s">
        <v>264</v>
      </c>
      <c r="D108" s="279"/>
      <c r="E108" s="240"/>
      <c r="F108" s="240"/>
      <c r="G108" s="240"/>
      <c r="H108" s="240"/>
      <c r="I108" s="229"/>
    </row>
    <row r="109" spans="1:9" ht="107.25" customHeight="1" x14ac:dyDescent="0.2">
      <c r="A109" s="283" t="s">
        <v>504</v>
      </c>
      <c r="B109" s="286" t="s">
        <v>554</v>
      </c>
      <c r="C109" s="55" t="s">
        <v>266</v>
      </c>
      <c r="D109" s="271"/>
      <c r="E109" s="275"/>
      <c r="F109" s="275"/>
      <c r="G109" s="275"/>
      <c r="H109" s="275"/>
      <c r="I109" s="229">
        <f>COUNTIF(D109,"&lt;&gt;"&amp;"")</f>
        <v>0</v>
      </c>
    </row>
    <row r="110" spans="1:9" ht="25.5" customHeight="1" x14ac:dyDescent="0.2">
      <c r="A110" s="284"/>
      <c r="B110" s="287"/>
      <c r="C110" s="57" t="s">
        <v>267</v>
      </c>
      <c r="D110" s="280"/>
      <c r="E110" s="276"/>
      <c r="F110" s="276"/>
      <c r="G110" s="276"/>
      <c r="H110" s="276"/>
      <c r="I110" s="229"/>
    </row>
    <row r="111" spans="1:9" ht="25.5" customHeight="1" x14ac:dyDescent="0.2">
      <c r="A111" s="285"/>
      <c r="B111" s="288"/>
      <c r="C111" s="63" t="s">
        <v>268</v>
      </c>
      <c r="D111" s="272"/>
      <c r="E111" s="277"/>
      <c r="F111" s="277"/>
      <c r="G111" s="277"/>
      <c r="H111" s="277"/>
      <c r="I111" s="229"/>
    </row>
    <row r="112" spans="1:9" ht="38.25" x14ac:dyDescent="0.2">
      <c r="A112" s="247" t="s">
        <v>505</v>
      </c>
      <c r="B112" s="250" t="s">
        <v>269</v>
      </c>
      <c r="C112" s="121" t="s">
        <v>270</v>
      </c>
      <c r="D112" s="278"/>
      <c r="E112" s="238"/>
      <c r="F112" s="238"/>
      <c r="G112" s="238"/>
      <c r="H112" s="238"/>
      <c r="I112" s="229">
        <f>COUNTIF(D112,"&lt;&gt;"&amp;"")</f>
        <v>0</v>
      </c>
    </row>
    <row r="113" spans="1:9" ht="25.5" customHeight="1" x14ac:dyDescent="0.2">
      <c r="A113" s="248"/>
      <c r="B113" s="251"/>
      <c r="C113" s="43" t="s">
        <v>271</v>
      </c>
      <c r="D113" s="281"/>
      <c r="E113" s="239"/>
      <c r="F113" s="239"/>
      <c r="G113" s="239"/>
      <c r="H113" s="239"/>
      <c r="I113" s="229"/>
    </row>
    <row r="114" spans="1:9" ht="38.25" x14ac:dyDescent="0.2">
      <c r="A114" s="248"/>
      <c r="B114" s="251"/>
      <c r="C114" s="43" t="s">
        <v>272</v>
      </c>
      <c r="D114" s="281"/>
      <c r="E114" s="239"/>
      <c r="F114" s="239"/>
      <c r="G114" s="239"/>
      <c r="H114" s="239"/>
      <c r="I114" s="229"/>
    </row>
    <row r="115" spans="1:9" ht="63.75" x14ac:dyDescent="0.2">
      <c r="A115" s="248"/>
      <c r="B115" s="251"/>
      <c r="C115" s="43" t="s">
        <v>273</v>
      </c>
      <c r="D115" s="281"/>
      <c r="E115" s="239"/>
      <c r="F115" s="239"/>
      <c r="G115" s="239"/>
      <c r="H115" s="239"/>
      <c r="I115" s="229"/>
    </row>
    <row r="116" spans="1:9" ht="38.25" x14ac:dyDescent="0.2">
      <c r="A116" s="248"/>
      <c r="B116" s="251"/>
      <c r="C116" s="43" t="s">
        <v>274</v>
      </c>
      <c r="D116" s="281"/>
      <c r="E116" s="239"/>
      <c r="F116" s="239"/>
      <c r="G116" s="239"/>
      <c r="H116" s="239"/>
      <c r="I116" s="229"/>
    </row>
    <row r="117" spans="1:9" ht="63.75" x14ac:dyDescent="0.2">
      <c r="A117" s="248"/>
      <c r="B117" s="251"/>
      <c r="C117" s="52" t="s">
        <v>275</v>
      </c>
      <c r="D117" s="281"/>
      <c r="E117" s="239"/>
      <c r="F117" s="239"/>
      <c r="G117" s="239"/>
      <c r="H117" s="239"/>
      <c r="I117" s="229"/>
    </row>
    <row r="118" spans="1:9" ht="15" customHeight="1" x14ac:dyDescent="0.2">
      <c r="A118" s="248"/>
      <c r="B118" s="251"/>
      <c r="C118" s="43" t="s">
        <v>276</v>
      </c>
      <c r="D118" s="281"/>
      <c r="E118" s="239"/>
      <c r="F118" s="239"/>
      <c r="G118" s="239"/>
      <c r="H118" s="239"/>
      <c r="I118" s="229"/>
    </row>
    <row r="119" spans="1:9" ht="38.25" x14ac:dyDescent="0.2">
      <c r="A119" s="249"/>
      <c r="B119" s="252"/>
      <c r="C119" s="113" t="s">
        <v>277</v>
      </c>
      <c r="D119" s="279"/>
      <c r="E119" s="240"/>
      <c r="F119" s="240"/>
      <c r="G119" s="240"/>
      <c r="H119" s="240"/>
      <c r="I119" s="229"/>
    </row>
    <row r="120" spans="1:9" ht="76.5" x14ac:dyDescent="0.2">
      <c r="A120" s="70" t="s">
        <v>546</v>
      </c>
      <c r="B120" s="49" t="s">
        <v>278</v>
      </c>
      <c r="C120" s="50" t="s">
        <v>279</v>
      </c>
      <c r="D120" s="171"/>
      <c r="E120" s="199"/>
      <c r="F120" s="199"/>
      <c r="G120" s="199"/>
      <c r="H120" s="199"/>
      <c r="I120" s="13">
        <f>COUNTIF(D120,"&lt;&gt;"&amp;"")</f>
        <v>0</v>
      </c>
    </row>
    <row r="121" spans="1:9" ht="63.75" x14ac:dyDescent="0.2">
      <c r="A121" s="125" t="s">
        <v>547</v>
      </c>
      <c r="B121" s="127" t="s">
        <v>469</v>
      </c>
      <c r="C121" s="26"/>
      <c r="D121" s="169"/>
      <c r="E121" s="198"/>
      <c r="F121" s="198"/>
      <c r="G121" s="198"/>
      <c r="H121" s="198"/>
      <c r="I121" s="13">
        <f>COUNTIF(D121,"&lt;&gt;"&amp;"")</f>
        <v>0</v>
      </c>
    </row>
  </sheetData>
  <sheetProtection algorithmName="SHA-512" hashValue="y8TSTqKv2vyDQhSi24oI603WdCTjZ7WNc+GVcMyzauVLk7uz+EHbQm9xqJk9DIWbE0qVhpxxrLx/Y4WwTrqRqw==" saltValue="RA3PwdcJB7XNl8hv/69ebA==" spinCount="100000" sheet="1" formatCells="0" formatRows="0" insertHyperlinks="0"/>
  <mergeCells count="144">
    <mergeCell ref="A30:A31"/>
    <mergeCell ref="B30:B31"/>
    <mergeCell ref="D30:D31"/>
    <mergeCell ref="D17:D27"/>
    <mergeCell ref="A2:H2"/>
    <mergeCell ref="A12:A16"/>
    <mergeCell ref="B12:B16"/>
    <mergeCell ref="A17:A27"/>
    <mergeCell ref="B17:B27"/>
    <mergeCell ref="D12:D16"/>
    <mergeCell ref="E12:E16"/>
    <mergeCell ref="G12:G16"/>
    <mergeCell ref="H12:H16"/>
    <mergeCell ref="E17:E27"/>
    <mergeCell ref="G17:G27"/>
    <mergeCell ref="H17:H27"/>
    <mergeCell ref="H30:H31"/>
    <mergeCell ref="A58:A59"/>
    <mergeCell ref="B58:B59"/>
    <mergeCell ref="A70:A71"/>
    <mergeCell ref="B70:B71"/>
    <mergeCell ref="A37:A44"/>
    <mergeCell ref="B37:B44"/>
    <mergeCell ref="A45:A51"/>
    <mergeCell ref="B45:B51"/>
    <mergeCell ref="A56:A57"/>
    <mergeCell ref="B56:B57"/>
    <mergeCell ref="B102:B108"/>
    <mergeCell ref="D102:D108"/>
    <mergeCell ref="A109:A111"/>
    <mergeCell ref="B109:B111"/>
    <mergeCell ref="A112:A119"/>
    <mergeCell ref="B112:B119"/>
    <mergeCell ref="D112:D119"/>
    <mergeCell ref="A102:A108"/>
    <mergeCell ref="D70:D71"/>
    <mergeCell ref="A84:A87"/>
    <mergeCell ref="B84:B87"/>
    <mergeCell ref="A72:A73"/>
    <mergeCell ref="B72:B73"/>
    <mergeCell ref="B88:B89"/>
    <mergeCell ref="A88:A89"/>
    <mergeCell ref="D88:D89"/>
    <mergeCell ref="D84:D87"/>
    <mergeCell ref="A78:A79"/>
    <mergeCell ref="B78:B79"/>
    <mergeCell ref="A80:A81"/>
    <mergeCell ref="B80:B81"/>
    <mergeCell ref="A82:A83"/>
    <mergeCell ref="B82:B83"/>
    <mergeCell ref="D82:D83"/>
    <mergeCell ref="I82:I83"/>
    <mergeCell ref="I80:I81"/>
    <mergeCell ref="I78:I79"/>
    <mergeCell ref="I72:I73"/>
    <mergeCell ref="I102:I108"/>
    <mergeCell ref="I112:I119"/>
    <mergeCell ref="I109:I111"/>
    <mergeCell ref="I88:I89"/>
    <mergeCell ref="D109:D111"/>
    <mergeCell ref="F88:F89"/>
    <mergeCell ref="F102:F108"/>
    <mergeCell ref="F109:F111"/>
    <mergeCell ref="F112:F119"/>
    <mergeCell ref="E102:E108"/>
    <mergeCell ref="G102:G108"/>
    <mergeCell ref="H102:H108"/>
    <mergeCell ref="E109:E111"/>
    <mergeCell ref="G109:G111"/>
    <mergeCell ref="H109:H111"/>
    <mergeCell ref="E112:E119"/>
    <mergeCell ref="G112:G119"/>
    <mergeCell ref="H112:H119"/>
    <mergeCell ref="D80:D81"/>
    <mergeCell ref="D78:D79"/>
    <mergeCell ref="I17:I27"/>
    <mergeCell ref="I12:I16"/>
    <mergeCell ref="D72:D73"/>
    <mergeCell ref="I70:I71"/>
    <mergeCell ref="I58:I59"/>
    <mergeCell ref="I56:I57"/>
    <mergeCell ref="I45:I51"/>
    <mergeCell ref="I37:I44"/>
    <mergeCell ref="I30:I31"/>
    <mergeCell ref="D58:D59"/>
    <mergeCell ref="D56:D57"/>
    <mergeCell ref="D45:D51"/>
    <mergeCell ref="D37:D44"/>
    <mergeCell ref="F12:F16"/>
    <mergeCell ref="F17:F27"/>
    <mergeCell ref="F30:F31"/>
    <mergeCell ref="E45:E51"/>
    <mergeCell ref="G45:G51"/>
    <mergeCell ref="H45:H51"/>
    <mergeCell ref="E56:E57"/>
    <mergeCell ref="G56:G57"/>
    <mergeCell ref="H56:H57"/>
    <mergeCell ref="E30:E31"/>
    <mergeCell ref="G30:G31"/>
    <mergeCell ref="E37:E44"/>
    <mergeCell ref="G37:G44"/>
    <mergeCell ref="H37:H44"/>
    <mergeCell ref="F37:F44"/>
    <mergeCell ref="F45:F51"/>
    <mergeCell ref="F56:F57"/>
    <mergeCell ref="E72:E73"/>
    <mergeCell ref="G72:G73"/>
    <mergeCell ref="H72:H73"/>
    <mergeCell ref="E78:E79"/>
    <mergeCell ref="G78:G79"/>
    <mergeCell ref="H78:H79"/>
    <mergeCell ref="E58:E59"/>
    <mergeCell ref="G58:G59"/>
    <mergeCell ref="H58:H59"/>
    <mergeCell ref="E70:E71"/>
    <mergeCell ref="G70:G71"/>
    <mergeCell ref="H70:H71"/>
    <mergeCell ref="F72:F73"/>
    <mergeCell ref="F78:F79"/>
    <mergeCell ref="F58:F59"/>
    <mergeCell ref="F70:F71"/>
    <mergeCell ref="E80:E81"/>
    <mergeCell ref="G80:G81"/>
    <mergeCell ref="H80:H81"/>
    <mergeCell ref="E82:E83"/>
    <mergeCell ref="G82:G83"/>
    <mergeCell ref="H82:H83"/>
    <mergeCell ref="F80:F81"/>
    <mergeCell ref="F82:F83"/>
    <mergeCell ref="F84:F87"/>
    <mergeCell ref="A100:A101"/>
    <mergeCell ref="B100:B101"/>
    <mergeCell ref="D100:D101"/>
    <mergeCell ref="E100:E101"/>
    <mergeCell ref="F100:F101"/>
    <mergeCell ref="G100:G101"/>
    <mergeCell ref="H100:H101"/>
    <mergeCell ref="I100:I101"/>
    <mergeCell ref="E84:E87"/>
    <mergeCell ref="G84:G87"/>
    <mergeCell ref="H84:H87"/>
    <mergeCell ref="E88:E89"/>
    <mergeCell ref="G88:G89"/>
    <mergeCell ref="I84:I87"/>
  </mergeCells>
  <conditionalFormatting sqref="H1">
    <cfRule type="containsText" dxfId="67" priority="7" operator="containsText" text="Section not complete">
      <formula>NOT(ISERROR(SEARCH("Section not complete",H1)))</formula>
    </cfRule>
    <cfRule type="containsText" dxfId="66" priority="8" operator="containsText" text="Section complete">
      <formula>NOT(ISERROR(SEARCH("Section complete",H1)))</formula>
    </cfRule>
  </conditionalFormatting>
  <conditionalFormatting sqref="D4:D12 D109 D112 D120:D121 D90:D100 D88 D84 D82 D80 D74:D78 D72 D60:D70 D58 D52:D56 D45 D32:D37 D28:D30 D17 D102">
    <cfRule type="containsText" dxfId="65" priority="2" operator="containsText" text="5">
      <formula>NOT(ISERROR(SEARCH("5",D4)))</formula>
    </cfRule>
    <cfRule type="containsText" dxfId="64" priority="3" operator="containsText" text="4">
      <formula>NOT(ISERROR(SEARCH("4",D4)))</formula>
    </cfRule>
    <cfRule type="containsText" dxfId="63" priority="4" operator="containsText" text="3">
      <formula>NOT(ISERROR(SEARCH("3",D4)))</formula>
    </cfRule>
    <cfRule type="containsText" dxfId="62" priority="5" operator="containsText" text="2">
      <formula>NOT(ISERROR(SEARCH("2",D4)))</formula>
    </cfRule>
    <cfRule type="containsText" dxfId="61" priority="6" operator="containsText" text="1">
      <formula>NOT(ISERROR(SEARCH("1",D4)))</formula>
    </cfRule>
  </conditionalFormatting>
  <conditionalFormatting sqref="F1">
    <cfRule type="cellIs" dxfId="60" priority="1" operator="greaterThan">
      <formula>0</formula>
    </cfRule>
  </conditionalFormatting>
  <dataValidations count="3">
    <dataValidation type="list" allowBlank="1" showInputMessage="1" showErrorMessage="1" sqref="D120:D121 D17 D4:D8 D112 D90:D91 D88 D84 D82 D80 D74:D78 D72 D60:D70 D58 D52:D56 D45 D32:D37 D28:D30 D10:D12 D93:D100 D102" xr:uid="{00000000-0002-0000-0400-000000000000}">
      <formula1>"5,4,3,2"</formula1>
    </dataValidation>
    <dataValidation type="list" allowBlank="1" showInputMessage="1" showErrorMessage="1" sqref="D92 D109" xr:uid="{00000000-0002-0000-0400-000001000000}">
      <formula1>"5,4,3,2,1"</formula1>
    </dataValidation>
    <dataValidation type="list" allowBlank="1" showInputMessage="1" showErrorMessage="1" sqref="D9" xr:uid="{00000000-0002-0000-0400-000002000000}">
      <formula1>"5,3,4,2"</formula1>
    </dataValidation>
  </dataValidations>
  <hyperlinks>
    <hyperlink ref="C4" r:id="rId1" display="https://www.gov.uk/government/publications/keeping-children-safe-in-education--2" xr:uid="{00000000-0004-0000-0400-000000000000}"/>
    <hyperlink ref="C7" r:id="rId2" display="https://www.gov.uk/government/publications/keeping-children-safe-in-education--2" xr:uid="{00000000-0004-0000-0400-000001000000}"/>
    <hyperlink ref="C10" r:id="rId3" display="https://www.gov.uk/government/publications/keeping-children-safe-in-education--2" xr:uid="{00000000-0004-0000-0400-000002000000}"/>
    <hyperlink ref="C14" r:id="rId4" display="https://c-cluster-110.uploads.documents.cimpress.io/v1/uploads/d71d6fd8-b99e-4327-b8fd-1ac968b768a4~110/original?tenant=vbu-digital" xr:uid="{00000000-0004-0000-0400-000003000000}"/>
    <hyperlink ref="C16" r:id="rId5" display="http://cyps.northyorks.gov.uk/health-wellbeing-pshe" xr:uid="{00000000-0004-0000-0400-000004000000}"/>
    <hyperlink ref="C24" r:id="rId6" display="https://www.gov.uk/government/publications/working-together-to-improve-school-attendance" xr:uid="{00000000-0004-0000-0400-000005000000}"/>
    <hyperlink ref="C25" r:id="rId7" display="https://www.gov.uk/government/publications/children-missing-education" xr:uid="{00000000-0004-0000-0400-000006000000}"/>
    <hyperlink ref="C26" r:id="rId8" display="http://cyps.northyorks.gov.uk/children-missing-education" xr:uid="{00000000-0004-0000-0400-000007000000}"/>
    <hyperlink ref="C27" r:id="rId9" display="https://www.safeguardingchildren.co.uk/professionals/procedures-practice-guidance-and-one-minute-guides/missing-from-home-and-care/" xr:uid="{00000000-0004-0000-0400-000008000000}"/>
    <hyperlink ref="C29" r:id="rId10" display="https://www.gov.uk/government/publications/keeping-children-safe-in-education--2" xr:uid="{00000000-0004-0000-0400-000009000000}"/>
    <hyperlink ref="C30" r:id="rId11" display="https://www.gov.uk/government/publications/what-to-do-if-youre-worried-a-child-is-being-abused--2" xr:uid="{00000000-0004-0000-0400-00000A000000}"/>
    <hyperlink ref="C31" r:id="rId12" display="https://www.gov.uk/government/publications/school-inspection-handbook-eif" xr:uid="{00000000-0004-0000-0400-00000B000000}"/>
    <hyperlink ref="C33" r:id="rId13" display="https://www.gov.uk/government/publications/keeping-children-safe-in-education--2" xr:uid="{00000000-0004-0000-0400-00000C000000}"/>
    <hyperlink ref="C34" r:id="rId14" display="https://www.gov.uk/government/publications/keeping-children-safe-in-education--2" xr:uid="{00000000-0004-0000-0400-00000D000000}"/>
    <hyperlink ref="C35" r:id="rId15" display="https://www.gov.uk/government/publications/keeping-children-safe-in-education--2" xr:uid="{00000000-0004-0000-0400-00000E000000}"/>
    <hyperlink ref="C37" r:id="rId16" display="https://www.gov.uk/government/publications/keeping-children-safe-in-education--2" xr:uid="{00000000-0004-0000-0400-00000F000000}"/>
    <hyperlink ref="C45" r:id="rId17" display="https://www.gov.uk/government/publications/keeping-children-safe-in-education--2" xr:uid="{00000000-0004-0000-0400-000010000000}"/>
    <hyperlink ref="C53" r:id="rId18" display="https://www.gov.uk/government/publications/keeping-children-safe-in-education--2" xr:uid="{00000000-0004-0000-0400-000011000000}"/>
    <hyperlink ref="C54" r:id="rId19" display="https://www.gov.uk/government/publications/keeping-children-safe-in-education--2" xr:uid="{00000000-0004-0000-0400-000012000000}"/>
    <hyperlink ref="C55" r:id="rId20" display="https://www.gov.uk/government/publications/keeping-children-safe-in-education--2" xr:uid="{00000000-0004-0000-0400-000013000000}"/>
    <hyperlink ref="C56" r:id="rId21" display="http://www.safeguardingchildren.co.uk/learning-improvement/training-courses" xr:uid="{00000000-0004-0000-0400-000014000000}"/>
    <hyperlink ref="C57" r:id="rId22" display="https://learning.nspcc.org.uk/" xr:uid="{00000000-0004-0000-0400-000015000000}"/>
    <hyperlink ref="C58" r:id="rId23" display="https://www.gov.uk/government/publications/keeping-children-safe-in-education--2" xr:uid="{00000000-0004-0000-0400-000016000000}"/>
    <hyperlink ref="C59" r:id="rId24" display="https://www.gov.uk/government/publications/working-together-to-safeguard-children--2" xr:uid="{00000000-0004-0000-0400-000017000000}"/>
    <hyperlink ref="C61" r:id="rId25" display="https://www.gov.uk/government/publications/keeping-children-safe-in-education--2" xr:uid="{00000000-0004-0000-0400-000018000000}"/>
    <hyperlink ref="C62" r:id="rId26" display="https://www.gov.uk/government/publications/keeping-children-safe-in-education--2" xr:uid="{00000000-0004-0000-0400-000019000000}"/>
    <hyperlink ref="C63" r:id="rId27" display="https://www.npcc.police.uk/documents/Children and Young people/When to call the police guidance for schools and colleges.pdf" xr:uid="{00000000-0004-0000-0400-00001A000000}"/>
    <hyperlink ref="C65" r:id="rId28" display="https://www.gov.uk/government/publications/keeping-children-safe-in-education--2" xr:uid="{00000000-0004-0000-0400-00001B000000}"/>
    <hyperlink ref="C67" r:id="rId29" display="https://www.iicsa.org.uk/document/letter-local-authority-ceos" xr:uid="{00000000-0004-0000-0400-00001C000000}"/>
    <hyperlink ref="C70" r:id="rId30" display="https://www.gov.uk/government/publications/keeping-children-safe-in-education--2" xr:uid="{00000000-0004-0000-0400-00001D000000}"/>
    <hyperlink ref="C78" r:id="rId31" display="https://www.gov.uk/government/publications/keeping-children-safe-in-education--2" xr:uid="{00000000-0004-0000-0400-00001E000000}"/>
    <hyperlink ref="C81" r:id="rId32" display="https://www.gov.uk/government/publications/keeping-children-safe-in-education--2" xr:uid="{00000000-0004-0000-0400-00001F000000}"/>
    <hyperlink ref="C82" r:id="rId33" display="https://www.gov.uk/government/publications/keeping-children-safe-in-education--2" xr:uid="{00000000-0004-0000-0400-000020000000}"/>
    <hyperlink ref="C85" r:id="rId34" display="https://www.nspcc.org.uk/keeping-children-safe/reporting-abuse/dedicated-helplines/whistleblowing-advice-line/" xr:uid="{00000000-0004-0000-0400-000021000000}"/>
    <hyperlink ref="C87" r:id="rId35" display="https://www.nspcc.org.uk/link/3e4febc8083e4a99b3cd986b98735597.aspx" xr:uid="{00000000-0004-0000-0400-000022000000}"/>
    <hyperlink ref="C86" r:id="rId36" xr:uid="{00000000-0004-0000-0400-000023000000}"/>
    <hyperlink ref="C89" r:id="rId37" xr:uid="{00000000-0004-0000-0400-000024000000}"/>
    <hyperlink ref="C90" r:id="rId38" display="https://www.gov.uk/government/publications/keeping-children-safe-in-education--2" xr:uid="{00000000-0004-0000-0400-000025000000}"/>
    <hyperlink ref="C98" r:id="rId39" display="https://www.gov.uk/government/publications/keeping-children-safe-in-education--2" xr:uid="{00000000-0004-0000-0400-000026000000}"/>
    <hyperlink ref="C101" r:id="rId40" display="https://www.gov.uk/government/publications/prevent-duty-guidance" xr:uid="{00000000-0004-0000-0400-000027000000}"/>
    <hyperlink ref="C102" r:id="rId41" display="https://www.gov.uk/government/publications/protecting-children-from-radicalisation-the-prevent-duty" xr:uid="{00000000-0004-0000-0400-000028000000}"/>
    <hyperlink ref="C104" r:id="rId42" display="https://www.safeguardingchildren.co.uk/professionals/one-minute-guides/prevent-extremism-and-radicalisation/" xr:uid="{00000000-0004-0000-0400-000029000000}"/>
    <hyperlink ref="C106" r:id="rId43" display="https://www.elearning.prevent.homeoffice.gov.uk/edu/screen1.html" xr:uid="{00000000-0004-0000-0400-00002A000000}"/>
    <hyperlink ref="C107" r:id="rId44" display="https://www.elearning.prevent.homeoffice.gov.uk/prevent_referrals/01-welcome.html" xr:uid="{00000000-0004-0000-0400-00002B000000}"/>
    <hyperlink ref="C108" r:id="rId45" display="https://www.elearning.prevent.homeoffice.gov.uk/channel_awareness/01-welcome.html" xr:uid="{00000000-0004-0000-0400-00002C000000}"/>
    <hyperlink ref="C110" r:id="rId46" display="http://cyps.northyorks.gov.uk/charges-and-lettings" xr:uid="{00000000-0004-0000-0400-00002D000000}"/>
    <hyperlink ref="C112" r:id="rId47" display="http://cyps.northyorks.gov.uk/school-emergency-response" xr:uid="{00000000-0004-0000-0400-00002E000000}"/>
    <hyperlink ref="C117" r:id="rId48" display="https://www.gov.uk/government/news/act-awareness-elearning" xr:uid="{00000000-0004-0000-0400-00002F000000}"/>
    <hyperlink ref="C119" r:id="rId49" display="https://www.citizenaid.org/" xr:uid="{00000000-0004-0000-0400-000030000000}"/>
    <hyperlink ref="C120" r:id="rId50" display="https://c-cluster-110.uploads.documents.cimpress.io/v1/uploads/7f7eaedb-7ced-4e6e-9b54-37a41c3dee36~110/original?tenant=vbu-digital" xr:uid="{00000000-0004-0000-0400-000031000000}"/>
    <hyperlink ref="C6" r:id="rId51" display="https://www.gov.uk/government/publications/keeping-children-safe-in-education--2" xr:uid="{00000000-0004-0000-0400-000032000000}"/>
    <hyperlink ref="C11" r:id="rId52" display="https://www.gov.uk/government/publications/keeping-children-safe-in-education--2" xr:uid="{00000000-0004-0000-0400-000033000000}"/>
    <hyperlink ref="C17" r:id="rId53" display="https://www.gov.uk/government/publications/keeping-children-safe-in-education--2" xr:uid="{00000000-0004-0000-0400-000034000000}"/>
    <hyperlink ref="C28" r:id="rId54" display="https://www.gov.uk/government/publications/keeping-children-safe-in-education--2" xr:uid="{00000000-0004-0000-0400-000035000000}"/>
    <hyperlink ref="C32" r:id="rId55" display="https://www.gov.uk/government/publications/keeping-children-safe-in-education--2" xr:uid="{00000000-0004-0000-0400-000036000000}"/>
    <hyperlink ref="C36" r:id="rId56" display="https://www.gov.uk/government/publications/keeping-children-safe-in-education--2" xr:uid="{00000000-0004-0000-0400-000037000000}"/>
    <hyperlink ref="C60" r:id="rId57" display="https://www.gov.uk/government/publications/keeping-children-safe-in-education--2" xr:uid="{00000000-0004-0000-0400-000038000000}"/>
    <hyperlink ref="C64" r:id="rId58" display="https://www.gov.uk/government/publications/keeping-children-safe-in-education--2" xr:uid="{00000000-0004-0000-0400-000039000000}"/>
    <hyperlink ref="C68" r:id="rId59" display="https://www.gov.uk/government/publications/keeping-children-safe-in-education--2" xr:uid="{00000000-0004-0000-0400-00003A000000}"/>
    <hyperlink ref="C69" r:id="rId60" display="https://www.gov.uk/government/publications/keeping-children-safe-in-education--2" xr:uid="{00000000-0004-0000-0400-00003B000000}"/>
    <hyperlink ref="C72" r:id="rId61" display="https://www.gov.uk/government/publications/keeping-children-safe-in-education--2" xr:uid="{00000000-0004-0000-0400-00003C000000}"/>
    <hyperlink ref="C74" r:id="rId62" display="https://www.gov.uk/government/publications/keeping-children-safe-in-education--2" xr:uid="{00000000-0004-0000-0400-00003D000000}"/>
    <hyperlink ref="C77" r:id="rId63" display="https://www.gov.uk/government/publications/keeping-children-safe-in-education--2" xr:uid="{00000000-0004-0000-0400-00003E000000}"/>
    <hyperlink ref="C80" r:id="rId64" display="https://www.gov.uk/government/publications/keeping-children-safe-in-education--2" xr:uid="{00000000-0004-0000-0400-00003F000000}"/>
    <hyperlink ref="C91" r:id="rId65" display="https://www.gov.uk/government/publications/keeping-children-safe-in-education--2" xr:uid="{00000000-0004-0000-0400-000040000000}"/>
    <hyperlink ref="C92" r:id="rId66" display="https://www.gov.uk/government/publications/keeping-children-safe-in-education--2" xr:uid="{00000000-0004-0000-0400-000041000000}"/>
    <hyperlink ref="C93" r:id="rId67" display="https://www.gov.uk/government/publications/keeping-children-safe-in-education--2" xr:uid="{00000000-0004-0000-0400-000042000000}"/>
    <hyperlink ref="C96" r:id="rId68" display="https://www.gov.uk/government/publications/keeping-children-safe-in-education--2" xr:uid="{00000000-0004-0000-0400-000043000000}"/>
    <hyperlink ref="C99" r:id="rId69" display="https://www.gov.uk/government/publications/keeping-children-safe-in-education--2" xr:uid="{00000000-0004-0000-0400-000044000000}"/>
    <hyperlink ref="C5" r:id="rId70" display="https://www.gov.uk/government/publications/keeping-children-safe-in-education--2" xr:uid="{00000000-0004-0000-0400-000045000000}"/>
    <hyperlink ref="C75" r:id="rId71" display="https://www.gov.uk/government/publications/keeping-children-safe-in-education--2" xr:uid="{00000000-0004-0000-0400-000046000000}"/>
    <hyperlink ref="C76" r:id="rId72" display="https://www.gov.uk/government/publications/keeping-children-safe-in-education--2" xr:uid="{00000000-0004-0000-0400-000047000000}"/>
    <hyperlink ref="C100" r:id="rId73" display="https://nypartnerships.org.uk/prevent" xr:uid="{FE6839A1-6426-4CCF-8D70-0DC1E3CC7558}"/>
  </hyperlinks>
  <pageMargins left="0.7" right="0.7" top="0.75" bottom="0.75" header="0.3" footer="0.3"/>
  <pageSetup paperSize="9" orientation="portrait" r:id="rId74"/>
  <headerFooter>
    <oddFooter>&amp;C&amp;1#&amp;"Calibri"&amp;10&amp;KFF0000OFFICIAL - SENSITIVE</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7" tint="0.39997558519241921"/>
  </sheetPr>
  <dimension ref="A1:J80"/>
  <sheetViews>
    <sheetView workbookViewId="0">
      <pane ySplit="3" topLeftCell="A4" activePane="bottomLeft" state="frozen"/>
      <selection pane="bottomLeft" activeCell="D4" sqref="D4"/>
    </sheetView>
  </sheetViews>
  <sheetFormatPr defaultRowHeight="15" x14ac:dyDescent="0.2"/>
  <cols>
    <col min="1" max="1" width="6.109375" style="11" customWidth="1"/>
    <col min="2" max="3" width="30.77734375" customWidth="1"/>
    <col min="4" max="4" width="8.88671875" style="13" customWidth="1"/>
    <col min="5" max="5" width="38.88671875" bestFit="1" customWidth="1"/>
    <col min="6" max="6" width="26.5546875" customWidth="1"/>
    <col min="7" max="7" width="26.6640625" customWidth="1"/>
    <col min="8" max="8" width="25.109375" bestFit="1" customWidth="1"/>
    <col min="9" max="10" width="0" hidden="1" customWidth="1"/>
  </cols>
  <sheetData>
    <row r="1" spans="1:10" s="103" customFormat="1" ht="20.25" x14ac:dyDescent="0.3">
      <c r="A1" s="105"/>
      <c r="B1" s="103" t="s">
        <v>531</v>
      </c>
      <c r="C1" s="103">
        <f>SUM(11-I1)</f>
        <v>11</v>
      </c>
      <c r="D1" s="106"/>
      <c r="E1" s="103" t="s">
        <v>470</v>
      </c>
      <c r="F1" s="106">
        <f>COUNTIF(F4:F23,"&lt;&gt;"&amp;"")</f>
        <v>0</v>
      </c>
      <c r="G1" s="103" t="s">
        <v>26</v>
      </c>
      <c r="H1" s="104" t="str">
        <f>IF(I1=11,"Section complete","Section not complete")</f>
        <v>Section not complete</v>
      </c>
      <c r="I1" s="106">
        <f>SUM(I4:I23)</f>
        <v>0</v>
      </c>
      <c r="J1" s="106">
        <f>I1</f>
        <v>0</v>
      </c>
    </row>
    <row r="2" spans="1:10" ht="15.75" x14ac:dyDescent="0.25">
      <c r="A2" s="260" t="s">
        <v>54</v>
      </c>
      <c r="B2" s="260"/>
      <c r="C2" s="260"/>
      <c r="D2" s="260"/>
      <c r="E2" s="260"/>
      <c r="F2" s="260"/>
      <c r="G2" s="260"/>
      <c r="H2" s="260"/>
    </row>
    <row r="3" spans="1:10" s="7" customFormat="1" ht="15.75" x14ac:dyDescent="0.25">
      <c r="A3" s="12"/>
      <c r="B3" s="6" t="s">
        <v>19</v>
      </c>
      <c r="C3" s="6" t="s">
        <v>20</v>
      </c>
      <c r="D3" s="14" t="s">
        <v>21</v>
      </c>
      <c r="E3" s="6" t="s">
        <v>22</v>
      </c>
      <c r="F3" s="6" t="s">
        <v>23</v>
      </c>
      <c r="G3" s="6" t="s">
        <v>24</v>
      </c>
      <c r="H3" s="6" t="s">
        <v>25</v>
      </c>
    </row>
    <row r="4" spans="1:10" ht="89.25" x14ac:dyDescent="0.2">
      <c r="A4" s="137">
        <v>1</v>
      </c>
      <c r="B4" s="174" t="s">
        <v>339</v>
      </c>
      <c r="C4" s="139" t="s">
        <v>340</v>
      </c>
      <c r="D4" s="170"/>
      <c r="E4" s="200"/>
      <c r="F4" s="200"/>
      <c r="G4" s="200"/>
      <c r="H4" s="200"/>
      <c r="I4" s="13">
        <f>COUNTIF(D4,"&lt;&gt;"&amp;"")</f>
        <v>0</v>
      </c>
    </row>
    <row r="5" spans="1:10" ht="51" x14ac:dyDescent="0.2">
      <c r="A5" s="136">
        <v>2</v>
      </c>
      <c r="B5" s="124" t="s">
        <v>341</v>
      </c>
      <c r="C5" s="74" t="s">
        <v>342</v>
      </c>
      <c r="D5" s="169"/>
      <c r="E5" s="198"/>
      <c r="F5" s="198"/>
      <c r="G5" s="198"/>
      <c r="H5" s="198"/>
      <c r="I5" s="13">
        <f t="shared" ref="I5:I6" si="0">COUNTIF(D5,"&lt;&gt;"&amp;"")</f>
        <v>0</v>
      </c>
    </row>
    <row r="6" spans="1:10" ht="51" x14ac:dyDescent="0.2">
      <c r="A6" s="137">
        <v>3</v>
      </c>
      <c r="B6" s="174" t="s">
        <v>343</v>
      </c>
      <c r="C6" s="139" t="s">
        <v>344</v>
      </c>
      <c r="D6" s="171"/>
      <c r="E6" s="200"/>
      <c r="F6" s="200"/>
      <c r="G6" s="200"/>
      <c r="H6" s="200"/>
      <c r="I6" s="13">
        <f t="shared" si="0"/>
        <v>0</v>
      </c>
    </row>
    <row r="7" spans="1:10" ht="59.25" customHeight="1" x14ac:dyDescent="0.2">
      <c r="A7" s="299">
        <v>4</v>
      </c>
      <c r="B7" s="300" t="s">
        <v>345</v>
      </c>
      <c r="C7" s="75" t="s">
        <v>368</v>
      </c>
      <c r="D7" s="278"/>
      <c r="E7" s="238"/>
      <c r="F7" s="238"/>
      <c r="G7" s="238"/>
      <c r="H7" s="238"/>
      <c r="I7" s="229">
        <f>COUNTIF(D7,"&lt;&gt;"&amp;"")</f>
        <v>0</v>
      </c>
    </row>
    <row r="8" spans="1:10" ht="59.25" customHeight="1" x14ac:dyDescent="0.2">
      <c r="A8" s="299"/>
      <c r="B8" s="300"/>
      <c r="C8" s="76" t="s">
        <v>346</v>
      </c>
      <c r="D8" s="279"/>
      <c r="E8" s="240"/>
      <c r="F8" s="240"/>
      <c r="G8" s="240"/>
      <c r="H8" s="240"/>
      <c r="I8" s="229"/>
    </row>
    <row r="9" spans="1:10" ht="76.5" x14ac:dyDescent="0.2">
      <c r="A9" s="137">
        <v>5</v>
      </c>
      <c r="B9" s="174" t="s">
        <v>347</v>
      </c>
      <c r="C9" s="139" t="s">
        <v>348</v>
      </c>
      <c r="D9" s="171"/>
      <c r="E9" s="200"/>
      <c r="F9" s="200"/>
      <c r="G9" s="200"/>
      <c r="H9" s="200"/>
      <c r="I9" s="13">
        <f>COUNTIF(D9,"&lt;&gt;"&amp;"")</f>
        <v>0</v>
      </c>
    </row>
    <row r="10" spans="1:10" ht="38.25" x14ac:dyDescent="0.2">
      <c r="A10" s="136">
        <v>6</v>
      </c>
      <c r="B10" s="124" t="s">
        <v>349</v>
      </c>
      <c r="C10" s="74" t="s">
        <v>367</v>
      </c>
      <c r="D10" s="169"/>
      <c r="E10" s="198"/>
      <c r="F10" s="198"/>
      <c r="G10" s="198"/>
      <c r="H10" s="198"/>
      <c r="I10" s="13">
        <f t="shared" ref="I10:I12" si="1">COUNTIF(D10,"&lt;&gt;"&amp;"")</f>
        <v>0</v>
      </c>
    </row>
    <row r="11" spans="1:10" ht="89.25" x14ac:dyDescent="0.2">
      <c r="A11" s="137">
        <v>7</v>
      </c>
      <c r="B11" s="174" t="s">
        <v>350</v>
      </c>
      <c r="C11" s="139" t="s">
        <v>351</v>
      </c>
      <c r="D11" s="171"/>
      <c r="E11" s="200"/>
      <c r="F11" s="200"/>
      <c r="G11" s="200"/>
      <c r="H11" s="200"/>
      <c r="I11" s="13">
        <f t="shared" si="1"/>
        <v>0</v>
      </c>
    </row>
    <row r="12" spans="1:10" ht="89.25" x14ac:dyDescent="0.2">
      <c r="A12" s="136">
        <v>8</v>
      </c>
      <c r="B12" s="124" t="s">
        <v>555</v>
      </c>
      <c r="C12" s="74" t="s">
        <v>353</v>
      </c>
      <c r="D12" s="169"/>
      <c r="E12" s="198"/>
      <c r="F12" s="198"/>
      <c r="G12" s="198"/>
      <c r="H12" s="198"/>
      <c r="I12" s="13">
        <f t="shared" si="1"/>
        <v>0</v>
      </c>
    </row>
    <row r="13" spans="1:10" ht="25.5" x14ac:dyDescent="0.2">
      <c r="A13" s="293">
        <v>9</v>
      </c>
      <c r="B13" s="294" t="s">
        <v>354</v>
      </c>
      <c r="C13" s="40" t="s">
        <v>355</v>
      </c>
      <c r="D13" s="271"/>
      <c r="E13" s="296"/>
      <c r="F13" s="296"/>
      <c r="G13" s="296"/>
      <c r="H13" s="296"/>
      <c r="I13" s="229">
        <f>COUNTIF(D13,"&lt;&gt;"&amp;"")</f>
        <v>0</v>
      </c>
    </row>
    <row r="14" spans="1:10" ht="25.5" x14ac:dyDescent="0.2">
      <c r="A14" s="293"/>
      <c r="B14" s="294"/>
      <c r="C14" s="41" t="s">
        <v>356</v>
      </c>
      <c r="D14" s="280"/>
      <c r="E14" s="297"/>
      <c r="F14" s="297"/>
      <c r="G14" s="297"/>
      <c r="H14" s="297"/>
      <c r="I14" s="229"/>
    </row>
    <row r="15" spans="1:10" ht="25.5" x14ac:dyDescent="0.2">
      <c r="A15" s="293"/>
      <c r="B15" s="294"/>
      <c r="C15" s="77" t="s">
        <v>357</v>
      </c>
      <c r="D15" s="272"/>
      <c r="E15" s="298"/>
      <c r="F15" s="298"/>
      <c r="G15" s="298"/>
      <c r="H15" s="298"/>
      <c r="I15" s="229"/>
    </row>
    <row r="16" spans="1:10" ht="51" x14ac:dyDescent="0.2">
      <c r="A16" s="136">
        <v>10</v>
      </c>
      <c r="B16" s="124" t="s">
        <v>358</v>
      </c>
      <c r="C16" s="74" t="s">
        <v>359</v>
      </c>
      <c r="D16" s="169"/>
      <c r="E16" s="198"/>
      <c r="F16" s="198"/>
      <c r="G16" s="198"/>
      <c r="H16" s="198"/>
      <c r="I16" s="13">
        <f>COUNTIF(D16,"&lt;&gt;"&amp;"")</f>
        <v>0</v>
      </c>
    </row>
    <row r="17" spans="1:9" ht="51" x14ac:dyDescent="0.2">
      <c r="A17" s="293">
        <v>11</v>
      </c>
      <c r="B17" s="174" t="s">
        <v>556</v>
      </c>
      <c r="C17" s="295" t="s">
        <v>203</v>
      </c>
      <c r="D17" s="271"/>
      <c r="E17" s="296"/>
      <c r="F17" s="296"/>
      <c r="G17" s="296"/>
      <c r="H17" s="296"/>
      <c r="I17" s="229">
        <f>COUNTIF(D17,"&lt;&gt;"&amp;"")</f>
        <v>0</v>
      </c>
    </row>
    <row r="18" spans="1:9" x14ac:dyDescent="0.2">
      <c r="A18" s="293"/>
      <c r="B18" s="174" t="s">
        <v>361</v>
      </c>
      <c r="C18" s="295"/>
      <c r="D18" s="280"/>
      <c r="E18" s="297"/>
      <c r="F18" s="297"/>
      <c r="G18" s="297"/>
      <c r="H18" s="297"/>
      <c r="I18" s="229"/>
    </row>
    <row r="19" spans="1:9" x14ac:dyDescent="0.2">
      <c r="A19" s="293"/>
      <c r="B19" s="174" t="s">
        <v>362</v>
      </c>
      <c r="C19" s="295"/>
      <c r="D19" s="280"/>
      <c r="E19" s="297"/>
      <c r="F19" s="297"/>
      <c r="G19" s="297"/>
      <c r="H19" s="297"/>
      <c r="I19" s="229"/>
    </row>
    <row r="20" spans="1:9" x14ac:dyDescent="0.2">
      <c r="A20" s="293"/>
      <c r="B20" s="174" t="s">
        <v>363</v>
      </c>
      <c r="C20" s="295"/>
      <c r="D20" s="280"/>
      <c r="E20" s="297"/>
      <c r="F20" s="297"/>
      <c r="G20" s="297"/>
      <c r="H20" s="297"/>
      <c r="I20" s="229"/>
    </row>
    <row r="21" spans="1:9" x14ac:dyDescent="0.2">
      <c r="A21" s="293"/>
      <c r="B21" s="174" t="s">
        <v>364</v>
      </c>
      <c r="C21" s="295"/>
      <c r="D21" s="280"/>
      <c r="E21" s="297"/>
      <c r="F21" s="297"/>
      <c r="G21" s="297"/>
      <c r="H21" s="297"/>
      <c r="I21" s="229"/>
    </row>
    <row r="22" spans="1:9" ht="25.5" x14ac:dyDescent="0.2">
      <c r="A22" s="293"/>
      <c r="B22" s="174" t="s">
        <v>365</v>
      </c>
      <c r="C22" s="295"/>
      <c r="D22" s="280"/>
      <c r="E22" s="297"/>
      <c r="F22" s="297"/>
      <c r="G22" s="297"/>
      <c r="H22" s="297"/>
      <c r="I22" s="229"/>
    </row>
    <row r="23" spans="1:9" ht="25.5" x14ac:dyDescent="0.2">
      <c r="A23" s="293"/>
      <c r="B23" s="174" t="s">
        <v>366</v>
      </c>
      <c r="C23" s="295"/>
      <c r="D23" s="272"/>
      <c r="E23" s="298"/>
      <c r="F23" s="298"/>
      <c r="G23" s="298"/>
      <c r="H23" s="298"/>
      <c r="I23" s="229"/>
    </row>
    <row r="24" spans="1:9" x14ac:dyDescent="0.2">
      <c r="A24" s="21"/>
    </row>
    <row r="25" spans="1:9" x14ac:dyDescent="0.2">
      <c r="A25" s="21"/>
    </row>
    <row r="80" spans="4:4" x14ac:dyDescent="0.2">
      <c r="D80" s="13">
        <f>COUNTIF(D4:D4,"&gt;0")</f>
        <v>0</v>
      </c>
    </row>
  </sheetData>
  <sheetProtection algorithmName="SHA-512" hashValue="yNMv6MtxfKEaEuBWBs6uSpawrlEMc4d83epM32NJJS1LttaZYuP9DYoNwrUWb+4MtQmqsHyzmnLxY3LcQXDJPw==" saltValue="K47z3y1K+0oeMt9NcnLTJg==" spinCount="100000" sheet="1" formatCells="0" formatRows="0" insertHyperlinks="0"/>
  <mergeCells count="25">
    <mergeCell ref="A2:H2"/>
    <mergeCell ref="A7:A8"/>
    <mergeCell ref="B7:B8"/>
    <mergeCell ref="D7:D8"/>
    <mergeCell ref="I7:I8"/>
    <mergeCell ref="F7:F8"/>
    <mergeCell ref="E7:E8"/>
    <mergeCell ref="G7:G8"/>
    <mergeCell ref="H7:H8"/>
    <mergeCell ref="I13:I15"/>
    <mergeCell ref="I17:I23"/>
    <mergeCell ref="A13:A15"/>
    <mergeCell ref="B13:B15"/>
    <mergeCell ref="A17:A23"/>
    <mergeCell ref="C17:C23"/>
    <mergeCell ref="D17:D23"/>
    <mergeCell ref="D13:D15"/>
    <mergeCell ref="F13:F15"/>
    <mergeCell ref="F17:F23"/>
    <mergeCell ref="E17:E23"/>
    <mergeCell ref="G17:G23"/>
    <mergeCell ref="H17:H23"/>
    <mergeCell ref="E13:E15"/>
    <mergeCell ref="G13:G15"/>
    <mergeCell ref="H13:H15"/>
  </mergeCells>
  <conditionalFormatting sqref="H1">
    <cfRule type="containsText" dxfId="59" priority="7" operator="containsText" text="Section not complete">
      <formula>NOT(ISERROR(SEARCH("Section not complete",H1)))</formula>
    </cfRule>
    <cfRule type="containsText" dxfId="58" priority="8" operator="containsText" text="Section complete">
      <formula>NOT(ISERROR(SEARCH("Section complete",H1)))</formula>
    </cfRule>
  </conditionalFormatting>
  <conditionalFormatting sqref="D4:D23">
    <cfRule type="containsText" dxfId="57" priority="2" operator="containsText" text="5">
      <formula>NOT(ISERROR(SEARCH("5",D4)))</formula>
    </cfRule>
    <cfRule type="containsText" dxfId="56" priority="3" operator="containsText" text="4">
      <formula>NOT(ISERROR(SEARCH("4",D4)))</formula>
    </cfRule>
    <cfRule type="containsText" dxfId="55" priority="4" operator="containsText" text="3">
      <formula>NOT(ISERROR(SEARCH("3",D4)))</formula>
    </cfRule>
    <cfRule type="containsText" dxfId="54" priority="5" operator="containsText" text="2">
      <formula>NOT(ISERROR(SEARCH("2",D4)))</formula>
    </cfRule>
    <cfRule type="containsText" dxfId="53" priority="6" operator="containsText" text="1">
      <formula>NOT(ISERROR(SEARCH("1",D4)))</formula>
    </cfRule>
  </conditionalFormatting>
  <conditionalFormatting sqref="F1">
    <cfRule type="cellIs" dxfId="52" priority="1" operator="greaterThan">
      <formula>0</formula>
    </cfRule>
  </conditionalFormatting>
  <dataValidations count="1">
    <dataValidation type="list" allowBlank="1" showInputMessage="1" showErrorMessage="1" sqref="D4:D23" xr:uid="{00000000-0002-0000-0500-000000000000}">
      <formula1>"5,4,3,2"</formula1>
    </dataValidation>
  </dataValidations>
  <hyperlinks>
    <hyperlink ref="C4" r:id="rId1" display="https://www.gov.uk/government/publications/keeping-children-safe-in-education--2" xr:uid="{00000000-0004-0000-0500-000000000000}"/>
    <hyperlink ref="C5" r:id="rId2" display="https://www.gov.uk/government/publications/keeping-children-safe-in-education--2" xr:uid="{00000000-0004-0000-0500-000001000000}"/>
    <hyperlink ref="C6" r:id="rId3" display="https://www.gov.uk/government/publications/keeping-children-safe-in-education--2" xr:uid="{00000000-0004-0000-0500-000002000000}"/>
    <hyperlink ref="C8" r:id="rId4" xr:uid="{00000000-0004-0000-0500-000003000000}"/>
    <hyperlink ref="C9" r:id="rId5" display="https://www.gov.uk/government/publications/keeping-children-safe-in-education--2" xr:uid="{00000000-0004-0000-0500-000004000000}"/>
    <hyperlink ref="C11" r:id="rId6" display="https://www.safeguardingchildren.co.uk/professionals/procedures-practice-guidance-and-one-minute-guides/professional-resolutions/" xr:uid="{00000000-0004-0000-0500-000005000000}"/>
    <hyperlink ref="C12" r:id="rId7" display="https://www.gov.uk/government/publications/school-inspection-handbook-eif" xr:uid="{00000000-0004-0000-0500-000006000000}"/>
    <hyperlink ref="C15" r:id="rId8" display="https://www.gov.uk/government/publications/early-years-foundation-stage-framework--2" xr:uid="{00000000-0004-0000-0500-000007000000}"/>
    <hyperlink ref="C16" r:id="rId9" display="http://cyps.northyorks.gov.uk/" xr:uid="{00000000-0004-0000-0500-000008000000}"/>
    <hyperlink ref="C17" r:id="rId10" display="https://www.gov.uk/government/publications/keeping-children-safe-in-education--2" xr:uid="{00000000-0004-0000-0500-000009000000}"/>
    <hyperlink ref="C10" r:id="rId11" display="https://www.gov.uk/government/publications/keeping-children-safe-in-education--2" xr:uid="{00000000-0004-0000-0500-00000A000000}"/>
  </hyperlinks>
  <pageMargins left="0.7" right="0.7" top="0.75" bottom="0.75" header="0.3" footer="0.3"/>
  <pageSetup paperSize="9" orientation="portrait" r:id="rId12"/>
  <headerFooter>
    <oddFooter>&amp;C&amp;1#&amp;"Calibri"&amp;10&amp;KFF0000OFFICIAL - SENSITIVE</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5"/>
  </sheetPr>
  <dimension ref="A1:J54"/>
  <sheetViews>
    <sheetView workbookViewId="0">
      <pane ySplit="3" topLeftCell="A4" activePane="bottomLeft" state="frozen"/>
      <selection pane="bottomLeft" activeCell="A2" sqref="A2:H2"/>
    </sheetView>
  </sheetViews>
  <sheetFormatPr defaultRowHeight="15" x14ac:dyDescent="0.2"/>
  <cols>
    <col min="1" max="1" width="6.109375" style="11" customWidth="1"/>
    <col min="2" max="3" width="30.77734375" customWidth="1"/>
    <col min="4" max="4" width="8.88671875" style="13" customWidth="1"/>
    <col min="5" max="5" width="38.88671875" bestFit="1" customWidth="1"/>
    <col min="6" max="6" width="26.5546875" customWidth="1"/>
    <col min="7" max="7" width="26.6640625" customWidth="1"/>
    <col min="8" max="8" width="25.109375" bestFit="1" customWidth="1"/>
    <col min="9" max="10" width="8.88671875" hidden="1" customWidth="1"/>
  </cols>
  <sheetData>
    <row r="1" spans="1:10" s="103" customFormat="1" ht="20.25" x14ac:dyDescent="0.3">
      <c r="A1" s="105"/>
      <c r="B1" s="103" t="s">
        <v>531</v>
      </c>
      <c r="C1" s="103">
        <f>SUM(27-I1)</f>
        <v>27</v>
      </c>
      <c r="D1" s="106"/>
      <c r="E1" s="103" t="s">
        <v>470</v>
      </c>
      <c r="F1" s="106">
        <f>COUNTIF(F4:F53,"&lt;&gt;"&amp;"")</f>
        <v>0</v>
      </c>
      <c r="G1" s="103" t="s">
        <v>26</v>
      </c>
      <c r="H1" s="104" t="str">
        <f>IF(I1=27,"Section complete","Section not complete")</f>
        <v>Section not complete</v>
      </c>
      <c r="I1" s="103">
        <f>SUM(I4:I53)</f>
        <v>0</v>
      </c>
      <c r="J1" s="106">
        <f>I1</f>
        <v>0</v>
      </c>
    </row>
    <row r="2" spans="1:10" ht="15.75" x14ac:dyDescent="0.25">
      <c r="A2" s="260" t="s">
        <v>62</v>
      </c>
      <c r="B2" s="260"/>
      <c r="C2" s="260"/>
      <c r="D2" s="260"/>
      <c r="E2" s="260"/>
      <c r="F2" s="260"/>
      <c r="G2" s="260"/>
      <c r="H2" s="260"/>
    </row>
    <row r="3" spans="1:10" s="7" customFormat="1" ht="15.75" x14ac:dyDescent="0.25">
      <c r="A3" s="17"/>
      <c r="B3" s="18" t="s">
        <v>19</v>
      </c>
      <c r="C3" s="18" t="s">
        <v>20</v>
      </c>
      <c r="D3" s="20" t="s">
        <v>21</v>
      </c>
      <c r="E3" s="18" t="s">
        <v>22</v>
      </c>
      <c r="F3" s="18" t="s">
        <v>23</v>
      </c>
      <c r="G3" s="18" t="s">
        <v>24</v>
      </c>
      <c r="H3" s="18" t="s">
        <v>25</v>
      </c>
    </row>
    <row r="4" spans="1:10" ht="76.5" x14ac:dyDescent="0.2">
      <c r="A4" s="78">
        <v>1</v>
      </c>
      <c r="B4" s="83" t="s">
        <v>562</v>
      </c>
      <c r="C4" s="32" t="s">
        <v>372</v>
      </c>
      <c r="D4" s="167"/>
      <c r="E4" s="197"/>
      <c r="F4" s="197"/>
      <c r="G4" s="197"/>
      <c r="H4" s="197"/>
      <c r="I4" s="13">
        <f>COUNTIF(D4,"&lt;&gt;"&amp;"")</f>
        <v>0</v>
      </c>
    </row>
    <row r="5" spans="1:10" ht="51" x14ac:dyDescent="0.2">
      <c r="A5" s="79">
        <v>2</v>
      </c>
      <c r="B5" s="84" t="s">
        <v>563</v>
      </c>
      <c r="C5" s="39" t="s">
        <v>425</v>
      </c>
      <c r="D5" s="169"/>
      <c r="E5" s="198"/>
      <c r="F5" s="198"/>
      <c r="G5" s="198"/>
      <c r="H5" s="198"/>
      <c r="I5" s="13">
        <f>COUNTIF(D5,"&lt;&gt;"&amp;"")</f>
        <v>0</v>
      </c>
    </row>
    <row r="6" spans="1:10" ht="51" x14ac:dyDescent="0.2">
      <c r="A6" s="310">
        <v>3</v>
      </c>
      <c r="B6" s="312" t="s">
        <v>565</v>
      </c>
      <c r="C6" s="40" t="s">
        <v>375</v>
      </c>
      <c r="D6" s="301"/>
      <c r="E6" s="236"/>
      <c r="F6" s="236"/>
      <c r="G6" s="236"/>
      <c r="H6" s="236"/>
      <c r="I6" s="229">
        <f>COUNTIF(D6,"&lt;&gt;"&amp;"")</f>
        <v>0</v>
      </c>
    </row>
    <row r="7" spans="1:10" ht="25.5" x14ac:dyDescent="0.2">
      <c r="A7" s="318"/>
      <c r="B7" s="319"/>
      <c r="C7" s="34" t="s">
        <v>376</v>
      </c>
      <c r="D7" s="302"/>
      <c r="E7" s="259"/>
      <c r="F7" s="259"/>
      <c r="G7" s="259"/>
      <c r="H7" s="259"/>
      <c r="I7" s="229"/>
    </row>
    <row r="8" spans="1:10" ht="25.5" x14ac:dyDescent="0.2">
      <c r="A8" s="318"/>
      <c r="B8" s="319"/>
      <c r="C8" s="34" t="s">
        <v>377</v>
      </c>
      <c r="D8" s="302"/>
      <c r="E8" s="259"/>
      <c r="F8" s="259"/>
      <c r="G8" s="259"/>
      <c r="H8" s="259"/>
      <c r="I8" s="229"/>
    </row>
    <row r="9" spans="1:10" ht="25.5" x14ac:dyDescent="0.2">
      <c r="A9" s="318"/>
      <c r="B9" s="319"/>
      <c r="C9" s="34" t="s">
        <v>378</v>
      </c>
      <c r="D9" s="302"/>
      <c r="E9" s="259"/>
      <c r="F9" s="259"/>
      <c r="G9" s="259"/>
      <c r="H9" s="259"/>
      <c r="I9" s="229"/>
    </row>
    <row r="10" spans="1:10" ht="25.5" x14ac:dyDescent="0.2">
      <c r="A10" s="318"/>
      <c r="B10" s="319"/>
      <c r="C10" s="34" t="s">
        <v>379</v>
      </c>
      <c r="D10" s="302"/>
      <c r="E10" s="259"/>
      <c r="F10" s="259"/>
      <c r="G10" s="259"/>
      <c r="H10" s="259"/>
      <c r="I10" s="229"/>
    </row>
    <row r="11" spans="1:10" x14ac:dyDescent="0.2">
      <c r="A11" s="318"/>
      <c r="B11" s="319"/>
      <c r="C11" s="34" t="s">
        <v>380</v>
      </c>
      <c r="D11" s="302"/>
      <c r="E11" s="259"/>
      <c r="F11" s="259"/>
      <c r="G11" s="259"/>
      <c r="H11" s="259"/>
      <c r="I11" s="229"/>
    </row>
    <row r="12" spans="1:10" ht="25.5" x14ac:dyDescent="0.2">
      <c r="A12" s="318"/>
      <c r="B12" s="319"/>
      <c r="C12" s="34" t="s">
        <v>381</v>
      </c>
      <c r="D12" s="302"/>
      <c r="E12" s="259"/>
      <c r="F12" s="259"/>
      <c r="G12" s="259"/>
      <c r="H12" s="259"/>
      <c r="I12" s="229"/>
    </row>
    <row r="13" spans="1:10" x14ac:dyDescent="0.2">
      <c r="A13" s="311"/>
      <c r="B13" s="313"/>
      <c r="C13" s="82" t="s">
        <v>382</v>
      </c>
      <c r="D13" s="303"/>
      <c r="E13" s="237"/>
      <c r="F13" s="237"/>
      <c r="G13" s="237"/>
      <c r="H13" s="237"/>
      <c r="I13" s="229"/>
    </row>
    <row r="14" spans="1:10" ht="45.75" customHeight="1" x14ac:dyDescent="0.2">
      <c r="A14" s="289">
        <v>4</v>
      </c>
      <c r="B14" s="316" t="s">
        <v>564</v>
      </c>
      <c r="C14" s="59" t="s">
        <v>376</v>
      </c>
      <c r="D14" s="304"/>
      <c r="E14" s="238"/>
      <c r="F14" s="238"/>
      <c r="G14" s="238"/>
      <c r="H14" s="238"/>
      <c r="I14" s="229">
        <f>COUNTIF(D14,"&lt;&gt;"&amp;"")</f>
        <v>0</v>
      </c>
    </row>
    <row r="15" spans="1:10" x14ac:dyDescent="0.2">
      <c r="A15" s="290"/>
      <c r="B15" s="317"/>
      <c r="C15" s="54" t="s">
        <v>380</v>
      </c>
      <c r="D15" s="305"/>
      <c r="E15" s="240"/>
      <c r="F15" s="240"/>
      <c r="G15" s="240"/>
      <c r="H15" s="240"/>
      <c r="I15" s="229"/>
    </row>
    <row r="16" spans="1:10" ht="40.5" customHeight="1" x14ac:dyDescent="0.2">
      <c r="A16" s="310">
        <v>5</v>
      </c>
      <c r="B16" s="312" t="s">
        <v>566</v>
      </c>
      <c r="C16" s="33" t="s">
        <v>385</v>
      </c>
      <c r="D16" s="306"/>
      <c r="E16" s="236"/>
      <c r="F16" s="236"/>
      <c r="G16" s="236"/>
      <c r="H16" s="236"/>
      <c r="I16" s="229">
        <f>COUNTIF(D16,"&lt;&gt;"&amp;"")</f>
        <v>0</v>
      </c>
    </row>
    <row r="17" spans="1:9" x14ac:dyDescent="0.2">
      <c r="A17" s="311"/>
      <c r="B17" s="313"/>
      <c r="C17" s="82" t="s">
        <v>386</v>
      </c>
      <c r="D17" s="307"/>
      <c r="E17" s="237"/>
      <c r="F17" s="237"/>
      <c r="G17" s="237"/>
      <c r="H17" s="237"/>
      <c r="I17" s="229"/>
    </row>
    <row r="18" spans="1:9" ht="51" x14ac:dyDescent="0.2">
      <c r="A18" s="79">
        <v>6</v>
      </c>
      <c r="B18" s="84" t="s">
        <v>387</v>
      </c>
      <c r="C18" s="39" t="s">
        <v>388</v>
      </c>
      <c r="D18" s="169"/>
      <c r="E18" s="198"/>
      <c r="F18" s="198"/>
      <c r="G18" s="198"/>
      <c r="H18" s="198"/>
      <c r="I18" s="13">
        <f>COUNTIF(D18,"&lt;&gt;"&amp;"")</f>
        <v>0</v>
      </c>
    </row>
    <row r="19" spans="1:9" ht="26.25" customHeight="1" x14ac:dyDescent="0.2">
      <c r="A19" s="310">
        <v>7</v>
      </c>
      <c r="B19" s="312" t="s">
        <v>389</v>
      </c>
      <c r="C19" s="33" t="s">
        <v>390</v>
      </c>
      <c r="D19" s="306"/>
      <c r="E19" s="236"/>
      <c r="F19" s="236"/>
      <c r="G19" s="236"/>
      <c r="H19" s="236"/>
      <c r="I19" s="229">
        <f>COUNTIF(D19,"&lt;&gt;"&amp;"")</f>
        <v>0</v>
      </c>
    </row>
    <row r="20" spans="1:9" ht="51.75" customHeight="1" x14ac:dyDescent="0.2">
      <c r="A20" s="318"/>
      <c r="B20" s="319"/>
      <c r="C20" s="34" t="s">
        <v>391</v>
      </c>
      <c r="D20" s="308"/>
      <c r="E20" s="259"/>
      <c r="F20" s="259"/>
      <c r="G20" s="259"/>
      <c r="H20" s="259"/>
      <c r="I20" s="229"/>
    </row>
    <row r="21" spans="1:9" ht="35.25" customHeight="1" x14ac:dyDescent="0.2">
      <c r="A21" s="311"/>
      <c r="B21" s="313"/>
      <c r="C21" s="82" t="s">
        <v>386</v>
      </c>
      <c r="D21" s="307"/>
      <c r="E21" s="237"/>
      <c r="F21" s="237"/>
      <c r="G21" s="237"/>
      <c r="H21" s="237"/>
      <c r="I21" s="229"/>
    </row>
    <row r="22" spans="1:9" x14ac:dyDescent="0.2">
      <c r="A22" s="289">
        <v>8</v>
      </c>
      <c r="B22" s="316" t="s">
        <v>567</v>
      </c>
      <c r="C22" s="59" t="s">
        <v>390</v>
      </c>
      <c r="D22" s="304"/>
      <c r="E22" s="238"/>
      <c r="F22" s="238"/>
      <c r="G22" s="238"/>
      <c r="H22" s="238"/>
      <c r="I22" s="229">
        <f>COUNTIF(D22,"&lt;&gt;"&amp;"")</f>
        <v>0</v>
      </c>
    </row>
    <row r="23" spans="1:9" ht="25.5" x14ac:dyDescent="0.2">
      <c r="A23" s="290"/>
      <c r="B23" s="317"/>
      <c r="C23" s="54" t="s">
        <v>393</v>
      </c>
      <c r="D23" s="305"/>
      <c r="E23" s="240"/>
      <c r="F23" s="240"/>
      <c r="G23" s="240"/>
      <c r="H23" s="240"/>
      <c r="I23" s="229"/>
    </row>
    <row r="24" spans="1:9" ht="51" x14ac:dyDescent="0.2">
      <c r="A24" s="310">
        <v>9</v>
      </c>
      <c r="B24" s="312" t="s">
        <v>394</v>
      </c>
      <c r="C24" s="40" t="s">
        <v>395</v>
      </c>
      <c r="D24" s="301"/>
      <c r="E24" s="236"/>
      <c r="F24" s="236"/>
      <c r="G24" s="236"/>
      <c r="H24" s="236"/>
      <c r="I24" s="229">
        <f>COUNTIF(D24,"&lt;&gt;"&amp;"")</f>
        <v>0</v>
      </c>
    </row>
    <row r="25" spans="1:9" x14ac:dyDescent="0.2">
      <c r="A25" s="311"/>
      <c r="B25" s="313"/>
      <c r="C25" s="82" t="s">
        <v>396</v>
      </c>
      <c r="D25" s="303"/>
      <c r="E25" s="237"/>
      <c r="F25" s="237"/>
      <c r="G25" s="237"/>
      <c r="H25" s="237"/>
      <c r="I25" s="229"/>
    </row>
    <row r="26" spans="1:9" ht="102" x14ac:dyDescent="0.2">
      <c r="A26" s="79">
        <v>10</v>
      </c>
      <c r="B26" s="84" t="s">
        <v>569</v>
      </c>
      <c r="C26" s="39" t="s">
        <v>398</v>
      </c>
      <c r="D26" s="169"/>
      <c r="E26" s="198"/>
      <c r="F26" s="198"/>
      <c r="G26" s="198"/>
      <c r="H26" s="198"/>
      <c r="I26" s="13">
        <f>COUNTIF(D26,"&lt;&gt;"&amp;"")</f>
        <v>0</v>
      </c>
    </row>
    <row r="27" spans="1:9" ht="25.5" x14ac:dyDescent="0.2">
      <c r="A27" s="310">
        <v>11</v>
      </c>
      <c r="B27" s="312" t="s">
        <v>568</v>
      </c>
      <c r="C27" s="175" t="s">
        <v>400</v>
      </c>
      <c r="D27" s="301"/>
      <c r="E27" s="236"/>
      <c r="F27" s="236"/>
      <c r="G27" s="236"/>
      <c r="H27" s="236"/>
      <c r="I27" s="229">
        <f>COUNTIF(D27,"&lt;&gt;"&amp;"")</f>
        <v>0</v>
      </c>
    </row>
    <row r="28" spans="1:9" ht="25.5" x14ac:dyDescent="0.2">
      <c r="A28" s="318"/>
      <c r="B28" s="319"/>
      <c r="C28" s="176" t="s">
        <v>401</v>
      </c>
      <c r="D28" s="302"/>
      <c r="E28" s="259"/>
      <c r="F28" s="259"/>
      <c r="G28" s="259"/>
      <c r="H28" s="259"/>
      <c r="I28" s="229"/>
    </row>
    <row r="29" spans="1:9" x14ac:dyDescent="0.2">
      <c r="A29" s="311"/>
      <c r="B29" s="313"/>
      <c r="C29" s="177" t="s">
        <v>402</v>
      </c>
      <c r="D29" s="303"/>
      <c r="E29" s="237"/>
      <c r="F29" s="237"/>
      <c r="G29" s="237"/>
      <c r="H29" s="237"/>
      <c r="I29" s="229"/>
    </row>
    <row r="30" spans="1:9" x14ac:dyDescent="0.2">
      <c r="A30" s="289">
        <v>12</v>
      </c>
      <c r="B30" s="316" t="s">
        <v>570</v>
      </c>
      <c r="C30" s="59" t="s">
        <v>404</v>
      </c>
      <c r="D30" s="304"/>
      <c r="E30" s="238"/>
      <c r="F30" s="238"/>
      <c r="G30" s="238"/>
      <c r="H30" s="238"/>
      <c r="I30" s="229">
        <f>COUNTIF(D30,"&lt;&gt;"&amp;"")</f>
        <v>0</v>
      </c>
    </row>
    <row r="31" spans="1:9" x14ac:dyDescent="0.2">
      <c r="A31" s="320"/>
      <c r="B31" s="321"/>
      <c r="C31" s="52" t="s">
        <v>382</v>
      </c>
      <c r="D31" s="309"/>
      <c r="E31" s="239"/>
      <c r="F31" s="239"/>
      <c r="G31" s="239"/>
      <c r="H31" s="239"/>
      <c r="I31" s="229"/>
    </row>
    <row r="32" spans="1:9" ht="25.5" x14ac:dyDescent="0.2">
      <c r="A32" s="290"/>
      <c r="B32" s="317"/>
      <c r="C32" s="54" t="s">
        <v>405</v>
      </c>
      <c r="D32" s="305"/>
      <c r="E32" s="240"/>
      <c r="F32" s="240"/>
      <c r="G32" s="240"/>
      <c r="H32" s="240"/>
      <c r="I32" s="229"/>
    </row>
    <row r="33" spans="1:9" ht="38.25" x14ac:dyDescent="0.2">
      <c r="A33" s="78">
        <v>13</v>
      </c>
      <c r="B33" s="83" t="s">
        <v>406</v>
      </c>
      <c r="C33" s="32" t="s">
        <v>407</v>
      </c>
      <c r="D33" s="172"/>
      <c r="E33" s="197"/>
      <c r="F33" s="197"/>
      <c r="G33" s="197"/>
      <c r="H33" s="197"/>
      <c r="I33" s="13">
        <f>COUNTIF(D33,"&lt;&gt;"&amp;"")</f>
        <v>0</v>
      </c>
    </row>
    <row r="34" spans="1:9" ht="38.25" x14ac:dyDescent="0.2">
      <c r="A34" s="79">
        <v>14</v>
      </c>
      <c r="B34" s="84" t="s">
        <v>408</v>
      </c>
      <c r="C34" s="39" t="s">
        <v>409</v>
      </c>
      <c r="D34" s="169"/>
      <c r="E34" s="198"/>
      <c r="F34" s="198"/>
      <c r="G34" s="198"/>
      <c r="H34" s="198"/>
      <c r="I34" s="13">
        <f>COUNTIF(D34,"&lt;&gt;"&amp;"")</f>
        <v>0</v>
      </c>
    </row>
    <row r="35" spans="1:9" ht="51" x14ac:dyDescent="0.2">
      <c r="A35" s="310">
        <v>15</v>
      </c>
      <c r="B35" s="312" t="s">
        <v>410</v>
      </c>
      <c r="C35" s="34" t="s">
        <v>509</v>
      </c>
      <c r="D35" s="301"/>
      <c r="E35" s="236"/>
      <c r="F35" s="236"/>
      <c r="G35" s="236"/>
      <c r="H35" s="236"/>
      <c r="I35" s="229">
        <f>COUNTIF(D35,"&lt;&gt;"&amp;"")</f>
        <v>0</v>
      </c>
    </row>
    <row r="36" spans="1:9" x14ac:dyDescent="0.2">
      <c r="A36" s="318"/>
      <c r="B36" s="319"/>
      <c r="C36" s="34" t="s">
        <v>411</v>
      </c>
      <c r="D36" s="302"/>
      <c r="E36" s="259"/>
      <c r="F36" s="259"/>
      <c r="G36" s="259"/>
      <c r="H36" s="259"/>
      <c r="I36" s="229"/>
    </row>
    <row r="37" spans="1:9" x14ac:dyDescent="0.2">
      <c r="A37" s="311"/>
      <c r="B37" s="313"/>
      <c r="C37" s="82" t="s">
        <v>412</v>
      </c>
      <c r="D37" s="303"/>
      <c r="E37" s="237"/>
      <c r="F37" s="237"/>
      <c r="G37" s="237"/>
      <c r="H37" s="237"/>
      <c r="I37" s="229"/>
    </row>
    <row r="38" spans="1:9" ht="25.5" x14ac:dyDescent="0.2">
      <c r="A38" s="289">
        <v>16</v>
      </c>
      <c r="B38" s="316" t="s">
        <v>413</v>
      </c>
      <c r="C38" s="59" t="s">
        <v>426</v>
      </c>
      <c r="D38" s="304"/>
      <c r="E38" s="238"/>
      <c r="F38" s="238"/>
      <c r="G38" s="238"/>
      <c r="H38" s="238"/>
      <c r="I38" s="229">
        <f>COUNTIF(D38,"&lt;&gt;"&amp;"")</f>
        <v>0</v>
      </c>
    </row>
    <row r="39" spans="1:9" ht="25.5" x14ac:dyDescent="0.2">
      <c r="A39" s="290"/>
      <c r="B39" s="317"/>
      <c r="C39" s="54" t="s">
        <v>414</v>
      </c>
      <c r="D39" s="305"/>
      <c r="E39" s="240"/>
      <c r="F39" s="240"/>
      <c r="G39" s="240"/>
      <c r="H39" s="240"/>
      <c r="I39" s="229"/>
    </row>
    <row r="40" spans="1:9" ht="63.75" x14ac:dyDescent="0.2">
      <c r="A40" s="78">
        <v>17</v>
      </c>
      <c r="B40" s="83" t="s">
        <v>415</v>
      </c>
      <c r="C40" s="110" t="s">
        <v>509</v>
      </c>
      <c r="D40" s="172"/>
      <c r="E40" s="197"/>
      <c r="F40" s="197"/>
      <c r="G40" s="197"/>
      <c r="H40" s="197"/>
      <c r="I40" s="13">
        <f>COUNTIF(D40,"&lt;&gt;"&amp;"")</f>
        <v>0</v>
      </c>
    </row>
    <row r="41" spans="1:9" ht="38.25" x14ac:dyDescent="0.2">
      <c r="A41" s="289">
        <v>18</v>
      </c>
      <c r="B41" s="316" t="s">
        <v>416</v>
      </c>
      <c r="C41" s="59" t="s">
        <v>424</v>
      </c>
      <c r="D41" s="278"/>
      <c r="E41" s="238"/>
      <c r="F41" s="238"/>
      <c r="G41" s="238"/>
      <c r="H41" s="238"/>
      <c r="I41" s="229">
        <f>COUNTIF(D41,"&lt;&gt;"&amp;"")</f>
        <v>0</v>
      </c>
    </row>
    <row r="42" spans="1:9" ht="25.5" x14ac:dyDescent="0.2">
      <c r="A42" s="290"/>
      <c r="B42" s="317"/>
      <c r="C42" s="54" t="s">
        <v>417</v>
      </c>
      <c r="D42" s="279"/>
      <c r="E42" s="240"/>
      <c r="F42" s="240"/>
      <c r="G42" s="240"/>
      <c r="H42" s="240"/>
      <c r="I42" s="229"/>
    </row>
    <row r="43" spans="1:9" ht="86.25" customHeight="1" x14ac:dyDescent="0.2">
      <c r="A43" s="310">
        <v>19</v>
      </c>
      <c r="B43" s="312" t="s">
        <v>571</v>
      </c>
      <c r="C43" s="314" t="s">
        <v>419</v>
      </c>
      <c r="D43" s="301"/>
      <c r="E43" s="236"/>
      <c r="F43" s="236"/>
      <c r="G43" s="236"/>
      <c r="H43" s="236"/>
      <c r="I43" s="229">
        <f>COUNTIF(D43,"&lt;&gt;"&amp;"")</f>
        <v>0</v>
      </c>
    </row>
    <row r="44" spans="1:9" x14ac:dyDescent="0.2">
      <c r="A44" s="311"/>
      <c r="B44" s="313"/>
      <c r="C44" s="315"/>
      <c r="D44" s="303"/>
      <c r="E44" s="237"/>
      <c r="F44" s="237"/>
      <c r="G44" s="237"/>
      <c r="H44" s="237"/>
      <c r="I44" s="229"/>
    </row>
    <row r="45" spans="1:9" ht="54.75" customHeight="1" x14ac:dyDescent="0.2">
      <c r="A45" s="289">
        <v>20</v>
      </c>
      <c r="B45" s="316" t="s">
        <v>572</v>
      </c>
      <c r="C45" s="59" t="s">
        <v>421</v>
      </c>
      <c r="D45" s="304"/>
      <c r="E45" s="238"/>
      <c r="F45" s="238"/>
      <c r="G45" s="238"/>
      <c r="H45" s="238"/>
      <c r="I45" s="229">
        <f>COUNTIF(D45,"&lt;&gt;"&amp;"")</f>
        <v>0</v>
      </c>
    </row>
    <row r="46" spans="1:9" ht="25.5" x14ac:dyDescent="0.2">
      <c r="A46" s="290"/>
      <c r="B46" s="317"/>
      <c r="C46" s="54" t="s">
        <v>422</v>
      </c>
      <c r="D46" s="305"/>
      <c r="E46" s="240"/>
      <c r="F46" s="240"/>
      <c r="G46" s="240"/>
      <c r="H46" s="240"/>
      <c r="I46" s="229"/>
    </row>
    <row r="47" spans="1:9" ht="89.25" x14ac:dyDescent="0.2">
      <c r="A47" s="78">
        <v>21</v>
      </c>
      <c r="B47" s="83" t="s">
        <v>573</v>
      </c>
      <c r="C47" s="73"/>
      <c r="D47" s="172"/>
      <c r="E47" s="197"/>
      <c r="F47" s="197"/>
      <c r="G47" s="197"/>
      <c r="H47" s="197"/>
      <c r="I47" s="13">
        <f t="shared" ref="I47:I53" si="0">COUNTIF(D47,"&lt;&gt;"&amp;"")</f>
        <v>0</v>
      </c>
    </row>
    <row r="48" spans="1:9" ht="76.5" x14ac:dyDescent="0.2">
      <c r="A48" s="108">
        <v>22</v>
      </c>
      <c r="B48" s="84" t="s">
        <v>560</v>
      </c>
      <c r="C48" s="116" t="s">
        <v>511</v>
      </c>
      <c r="D48" s="169"/>
      <c r="E48" s="203"/>
      <c r="F48" s="203"/>
      <c r="G48" s="203"/>
      <c r="H48" s="203"/>
      <c r="I48" s="13">
        <f t="shared" si="0"/>
        <v>0</v>
      </c>
    </row>
    <row r="49" spans="1:9" ht="51" x14ac:dyDescent="0.2">
      <c r="A49" s="109" t="s">
        <v>303</v>
      </c>
      <c r="B49" s="83" t="s">
        <v>559</v>
      </c>
      <c r="C49" s="114" t="s">
        <v>511</v>
      </c>
      <c r="D49" s="172"/>
      <c r="E49" s="204"/>
      <c r="F49" s="204"/>
      <c r="G49" s="204"/>
      <c r="H49" s="204"/>
      <c r="I49" s="13">
        <f t="shared" si="0"/>
        <v>0</v>
      </c>
    </row>
    <row r="50" spans="1:9" ht="51" x14ac:dyDescent="0.2">
      <c r="A50" s="108" t="s">
        <v>304</v>
      </c>
      <c r="B50" s="84" t="s">
        <v>558</v>
      </c>
      <c r="C50" s="117" t="s">
        <v>514</v>
      </c>
      <c r="D50" s="169"/>
      <c r="E50" s="203"/>
      <c r="F50" s="203"/>
      <c r="G50" s="203"/>
      <c r="H50" s="203"/>
      <c r="I50" s="13">
        <f t="shared" si="0"/>
        <v>0</v>
      </c>
    </row>
    <row r="51" spans="1:9" ht="76.5" x14ac:dyDescent="0.2">
      <c r="A51" s="109" t="s">
        <v>305</v>
      </c>
      <c r="B51" s="83" t="s">
        <v>561</v>
      </c>
      <c r="C51" s="115" t="s">
        <v>514</v>
      </c>
      <c r="D51" s="172"/>
      <c r="E51" s="204"/>
      <c r="F51" s="204"/>
      <c r="G51" s="204"/>
      <c r="H51" s="204"/>
      <c r="I51" s="13">
        <f t="shared" si="0"/>
        <v>0</v>
      </c>
    </row>
    <row r="52" spans="1:9" ht="63.75" x14ac:dyDescent="0.2">
      <c r="A52" s="108" t="s">
        <v>306</v>
      </c>
      <c r="B52" s="84" t="s">
        <v>575</v>
      </c>
      <c r="C52" s="116" t="s">
        <v>517</v>
      </c>
      <c r="D52" s="169"/>
      <c r="E52" s="203"/>
      <c r="F52" s="203"/>
      <c r="G52" s="203"/>
      <c r="H52" s="203"/>
      <c r="I52" s="13">
        <f t="shared" si="0"/>
        <v>0</v>
      </c>
    </row>
    <row r="53" spans="1:9" ht="89.25" x14ac:dyDescent="0.2">
      <c r="A53" s="109" t="s">
        <v>307</v>
      </c>
      <c r="B53" s="83" t="s">
        <v>574</v>
      </c>
      <c r="C53" s="114" t="s">
        <v>517</v>
      </c>
      <c r="D53" s="172"/>
      <c r="E53" s="204"/>
      <c r="F53" s="204"/>
      <c r="G53" s="204"/>
      <c r="H53" s="204"/>
      <c r="I53" s="13">
        <f t="shared" si="0"/>
        <v>0</v>
      </c>
    </row>
    <row r="54" spans="1:9" x14ac:dyDescent="0.2">
      <c r="I54" s="13"/>
    </row>
  </sheetData>
  <sheetProtection algorithmName="SHA-512" hashValue="fXFi0naQqvraEJECigjRNhD+d6mWE6tiC1zaECTYQcOt3lGtQxC28xloUnaTVddjaQURgLQs/DglctMWUjnFgA==" saltValue="qhBwTzdXr4hIslAu2FvyGQ==" spinCount="100000" sheet="1" objects="1" scenarios="1" formatCells="0" formatRows="0" insertHyperlinks="0"/>
  <mergeCells count="106">
    <mergeCell ref="A2:H2"/>
    <mergeCell ref="A6:A13"/>
    <mergeCell ref="B6:B13"/>
    <mergeCell ref="A14:A15"/>
    <mergeCell ref="B14:B15"/>
    <mergeCell ref="D6:D13"/>
    <mergeCell ref="D14:D15"/>
    <mergeCell ref="E14:E15"/>
    <mergeCell ref="G14:G15"/>
    <mergeCell ref="H14:H15"/>
    <mergeCell ref="E6:E13"/>
    <mergeCell ref="G6:G13"/>
    <mergeCell ref="H6:H13"/>
    <mergeCell ref="A24:A25"/>
    <mergeCell ref="B24:B25"/>
    <mergeCell ref="A27:A29"/>
    <mergeCell ref="B27:B29"/>
    <mergeCell ref="A30:A32"/>
    <mergeCell ref="B30:B32"/>
    <mergeCell ref="A16:A17"/>
    <mergeCell ref="B16:B17"/>
    <mergeCell ref="A19:A21"/>
    <mergeCell ref="B19:B21"/>
    <mergeCell ref="A22:A23"/>
    <mergeCell ref="B22:B23"/>
    <mergeCell ref="A43:A44"/>
    <mergeCell ref="B43:B44"/>
    <mergeCell ref="C43:C44"/>
    <mergeCell ref="A45:A46"/>
    <mergeCell ref="B45:B46"/>
    <mergeCell ref="A35:A37"/>
    <mergeCell ref="B35:B37"/>
    <mergeCell ref="A38:A39"/>
    <mergeCell ref="B38:B39"/>
    <mergeCell ref="A41:A42"/>
    <mergeCell ref="B41:B42"/>
    <mergeCell ref="D35:D37"/>
    <mergeCell ref="D38:D39"/>
    <mergeCell ref="D43:D44"/>
    <mergeCell ref="D45:D46"/>
    <mergeCell ref="D16:D17"/>
    <mergeCell ref="D41:D42"/>
    <mergeCell ref="D19:D21"/>
    <mergeCell ref="D22:D23"/>
    <mergeCell ref="D24:D25"/>
    <mergeCell ref="D27:D29"/>
    <mergeCell ref="D30:D32"/>
    <mergeCell ref="I16:I17"/>
    <mergeCell ref="I14:I15"/>
    <mergeCell ref="I6:I13"/>
    <mergeCell ref="I30:I32"/>
    <mergeCell ref="I27:I29"/>
    <mergeCell ref="I24:I25"/>
    <mergeCell ref="I22:I23"/>
    <mergeCell ref="I19:I21"/>
    <mergeCell ref="I45:I46"/>
    <mergeCell ref="I43:I44"/>
    <mergeCell ref="I41:I42"/>
    <mergeCell ref="I38:I39"/>
    <mergeCell ref="I35:I37"/>
    <mergeCell ref="E43:E44"/>
    <mergeCell ref="G43:G44"/>
    <mergeCell ref="H43:H44"/>
    <mergeCell ref="H45:H46"/>
    <mergeCell ref="G45:G46"/>
    <mergeCell ref="E45:E46"/>
    <mergeCell ref="F43:F44"/>
    <mergeCell ref="F45:F46"/>
    <mergeCell ref="F6:F13"/>
    <mergeCell ref="F14:F15"/>
    <mergeCell ref="F16:F17"/>
    <mergeCell ref="F19:F21"/>
    <mergeCell ref="F22:F23"/>
    <mergeCell ref="F24:F25"/>
    <mergeCell ref="F27:F29"/>
    <mergeCell ref="F30:F32"/>
    <mergeCell ref="F35:F37"/>
    <mergeCell ref="F38:F39"/>
    <mergeCell ref="F41:F42"/>
    <mergeCell ref="E30:E32"/>
    <mergeCell ref="G30:G32"/>
    <mergeCell ref="H30:H32"/>
    <mergeCell ref="E27:E29"/>
    <mergeCell ref="G27:G29"/>
    <mergeCell ref="H27:H29"/>
    <mergeCell ref="E41:E42"/>
    <mergeCell ref="H41:H42"/>
    <mergeCell ref="E35:E37"/>
    <mergeCell ref="G35:G37"/>
    <mergeCell ref="H35:H37"/>
    <mergeCell ref="H38:H39"/>
    <mergeCell ref="G38:G39"/>
    <mergeCell ref="E38:E39"/>
    <mergeCell ref="G41:G42"/>
    <mergeCell ref="E19:E21"/>
    <mergeCell ref="G19:G21"/>
    <mergeCell ref="H19:H21"/>
    <mergeCell ref="E16:E17"/>
    <mergeCell ref="G16:G17"/>
    <mergeCell ref="H16:H17"/>
    <mergeCell ref="H24:H25"/>
    <mergeCell ref="G24:G25"/>
    <mergeCell ref="E24:E25"/>
    <mergeCell ref="E22:E23"/>
    <mergeCell ref="G22:G23"/>
    <mergeCell ref="H22:H23"/>
  </mergeCells>
  <conditionalFormatting sqref="H1">
    <cfRule type="containsText" dxfId="51" priority="12" operator="containsText" text="Section not complete">
      <formula>NOT(ISERROR(SEARCH("Section not complete",H1)))</formula>
    </cfRule>
    <cfRule type="containsText" dxfId="50" priority="13" operator="containsText" text="Section complete">
      <formula>NOT(ISERROR(SEARCH("Section complete",H1)))</formula>
    </cfRule>
  </conditionalFormatting>
  <conditionalFormatting sqref="D4:D47">
    <cfRule type="containsText" dxfId="49" priority="7" operator="containsText" text="5">
      <formula>NOT(ISERROR(SEARCH("5",D4)))</formula>
    </cfRule>
    <cfRule type="containsText" dxfId="48" priority="8" operator="containsText" text="4">
      <formula>NOT(ISERROR(SEARCH("4",D4)))</formula>
    </cfRule>
    <cfRule type="containsText" dxfId="47" priority="9" operator="containsText" text="3">
      <formula>NOT(ISERROR(SEARCH("3",D4)))</formula>
    </cfRule>
    <cfRule type="containsText" dxfId="46" priority="10" operator="containsText" text="2">
      <formula>NOT(ISERROR(SEARCH("2",D4)))</formula>
    </cfRule>
    <cfRule type="containsText" dxfId="45" priority="11" operator="containsText" text="1">
      <formula>NOT(ISERROR(SEARCH("1",D4)))</formula>
    </cfRule>
  </conditionalFormatting>
  <conditionalFormatting sqref="F1">
    <cfRule type="cellIs" dxfId="44" priority="6" operator="greaterThan">
      <formula>0</formula>
    </cfRule>
  </conditionalFormatting>
  <conditionalFormatting sqref="D48:D53">
    <cfRule type="containsText" dxfId="43" priority="1" operator="containsText" text="5">
      <formula>NOT(ISERROR(SEARCH("5",D48)))</formula>
    </cfRule>
    <cfRule type="containsText" dxfId="42" priority="2" operator="containsText" text="4">
      <formula>NOT(ISERROR(SEARCH("4",D48)))</formula>
    </cfRule>
    <cfRule type="containsText" dxfId="41" priority="3" operator="containsText" text="3">
      <formula>NOT(ISERROR(SEARCH("3",D48)))</formula>
    </cfRule>
    <cfRule type="containsText" dxfId="40" priority="4" operator="containsText" text="2">
      <formula>NOT(ISERROR(SEARCH("2",D48)))</formula>
    </cfRule>
    <cfRule type="containsText" dxfId="39" priority="5" operator="containsText" text="1">
      <formula>NOT(ISERROR(SEARCH("1",D48)))</formula>
    </cfRule>
  </conditionalFormatting>
  <dataValidations count="1">
    <dataValidation type="list" allowBlank="1" showInputMessage="1" showErrorMessage="1" sqref="D4:D53" xr:uid="{00000000-0002-0000-0600-000000000000}">
      <formula1>"5,4,3,2"</formula1>
    </dataValidation>
  </dataValidations>
  <hyperlinks>
    <hyperlink ref="C4" r:id="rId1" display="https://www.gov.uk/government/publications/keeping-children-safe-in-education--2" xr:uid="{00000000-0004-0000-0600-000000000000}"/>
    <hyperlink ref="C5" r:id="rId2" display="https://www.gov.uk/government/publications/keeping-children-safe-in-education--2" xr:uid="{00000000-0004-0000-0600-000001000000}"/>
    <hyperlink ref="C7" r:id="rId3" display="https://www.gov.uk/government/publications/send-code-of-practice-0-to-25" xr:uid="{00000000-0004-0000-0600-000002000000}"/>
    <hyperlink ref="C8" r:id="rId4" display="https://www.gov.uk/government/publications/equality-act-2010-advice-for-schools" xr:uid="{00000000-0004-0000-0600-000003000000}"/>
    <hyperlink ref="C9" r:id="rId5" xr:uid="{00000000-0004-0000-0600-000004000000}"/>
    <hyperlink ref="C11" r:id="rId6" display="http://cyps.northyorks.gov.uk/sites/default/files/SEND/Specific Learning Difficulties/SEND Mainstream Guidance 1718.pdf" xr:uid="{00000000-0004-0000-0600-000005000000}"/>
    <hyperlink ref="C12" r:id="rId7" display="https://assets.publishing.service.gov.uk/government/uploads/system/uploads/attachment_data/file/444051/Use_of_reasonable_force_advice_Reviewed_July_2015.pdf" xr:uid="{00000000-0004-0000-0600-000006000000}"/>
    <hyperlink ref="C13" r:id="rId8" display="https://www.gov.uk/government/publications/keeping-children-safe-in-education--2" xr:uid="{00000000-0004-0000-0600-000007000000}"/>
    <hyperlink ref="C14" r:id="rId9" display="https://www.gov.uk/government/publications/send-code-of-practice-0-to-25" xr:uid="{00000000-0004-0000-0600-000008000000}"/>
    <hyperlink ref="C15" r:id="rId10" display="http://cyps.northyorks.gov.uk/sites/default/files/SEND/Specific Learning Difficulties/SEND Mainstream Guidance 1718.pdf" xr:uid="{00000000-0004-0000-0600-000009000000}"/>
    <hyperlink ref="C16" r:id="rId11" display="https://assets.publishing.service.gov.uk/government/uploads/system/uploads/attachment_data/file/444051/Use_of_reasonable_force_advice_Reviewed_July_2015.pdf" xr:uid="{00000000-0004-0000-0600-00000A000000}"/>
    <hyperlink ref="C17" r:id="rId12" display="http://cyps.northyorks.gov.uk/sites/default/files/SEND/Specific Learning Difficulties/SEND Mainstream Guidance 1718.pdf" xr:uid="{00000000-0004-0000-0600-00000B000000}"/>
    <hyperlink ref="C18" r:id="rId13" display="https://www.safeguardingchildren.co.uk/wp-content/uploads/2019/11/75036-Ladder-of-Intervention-final.pdf" xr:uid="{00000000-0004-0000-0600-00000C000000}"/>
    <hyperlink ref="C19" r:id="rId14" display="https://www.gov.uk/government/publications/preventing-and-tackling-bullying" xr:uid="{00000000-0004-0000-0600-00000D000000}"/>
    <hyperlink ref="C20" r:id="rId15" display="https://assets.publishing.service.gov.uk/government/uploads/system/uploads/attachment_data/file/398815/SEND_Code_of_Practice_January_2015.pdf" xr:uid="{00000000-0004-0000-0600-00000E000000}"/>
    <hyperlink ref="C21" r:id="rId16" display="http://cyps.northyorks.gov.uk/sites/default/files/SEND/Specific Learning Difficulties/SEND Mainstream Guidance 1718.pdf" xr:uid="{00000000-0004-0000-0600-00000F000000}"/>
    <hyperlink ref="C22" r:id="rId17" display="https://www.gov.uk/government/publications/preventing-and-tackling-bullying" xr:uid="{00000000-0004-0000-0600-000010000000}"/>
    <hyperlink ref="C23" r:id="rId18" display="http://cyps.northyorks.gov.uk/equalities-and-diversity" xr:uid="{00000000-0004-0000-0600-000011000000}"/>
    <hyperlink ref="C25" r:id="rId19" display="https://www.safeguardingchildren.co.uk/wp-content/uploads/2019/11/75036-Ladder-of-Intervention-final.pdf" xr:uid="{00000000-0004-0000-0600-000012000000}"/>
    <hyperlink ref="C26" r:id="rId20" display="https://consult.northyorks.gov.uk/snapwebhost/s.asp?k=146952740744" xr:uid="{00000000-0004-0000-0600-000013000000}"/>
    <hyperlink ref="C27" r:id="rId21" display="http://cyps.northyorks.gov.uk/equalities-and-diversity" xr:uid="{00000000-0004-0000-0600-000014000000}"/>
    <hyperlink ref="C28" r:id="rId22" xr:uid="{00000000-0004-0000-0600-000015000000}"/>
    <hyperlink ref="C29" r:id="rId23" display="https://www.gov.uk/report-hate-crime" xr:uid="{00000000-0004-0000-0600-000016000000}"/>
    <hyperlink ref="C30" r:id="rId24" display="https://assets.publishing.service.gov.uk/government/uploads/system/uploads/attachment_data/file/739764/Guidance_on_school_attendance_Sept_2018.pdf" xr:uid="{00000000-0004-0000-0600-000017000000}"/>
    <hyperlink ref="C31" r:id="rId25" display="https://www.gov.uk/government/publications/keeping-children-safe-in-education--2" xr:uid="{00000000-0004-0000-0600-000018000000}"/>
    <hyperlink ref="C32" r:id="rId26" display="https://assets.publishing.service.gov.uk/government/uploads/system/uploads/attachment_data/file/550416/Children_Missing_Education_-_statutory_guidance.pdf" xr:uid="{00000000-0004-0000-0600-000019000000}"/>
    <hyperlink ref="C33" r:id="rId27" display="https://assets.publishing.service.gov.uk/government/uploads/system/uploads/attachment_data/file/550416/Children_Missing_Education_-_statutory_guidance.pdf" xr:uid="{00000000-0004-0000-0600-00001A000000}"/>
    <hyperlink ref="C34" r:id="rId28" display="https://assets.publishing.service.gov.uk/government/uploads/system/uploads/attachment_data/file/550416/Children_Missing_Education_-_statutory_guidance.pdf" xr:uid="{00000000-0004-0000-0600-00001B000000}"/>
    <hyperlink ref="C36" r:id="rId29" display="https://www.gov.uk/government/publications/alternative-provision" xr:uid="{00000000-0004-0000-0600-00001C000000}"/>
    <hyperlink ref="C37" r:id="rId30" display="https://assets.publishing.service.gov.uk/government/uploads/system/uploads/attachment_data/file/739764/Guidance_on_school_attendance_Sept_2018.pdf" xr:uid="{00000000-0004-0000-0600-00001D000000}"/>
    <hyperlink ref="C38" r:id="rId31" display="https://assets.publishing.service.gov.uk/government/uploads/system/uploads/attachment_data/file/307867/Statutory_Guidance_-_Missing_from_care__3_.pdf" xr:uid="{00000000-0004-0000-0600-00001E000000}"/>
    <hyperlink ref="C39" r:id="rId32" display="https://assets.publishing.service.gov.uk/government/uploads/system/uploads/attachment_data/file/550416/Children_Missing_Education_-_statutory_guidance.pdf" xr:uid="{00000000-0004-0000-0600-00001F000000}"/>
    <hyperlink ref="C42" r:id="rId33" display="https://assets.publishing.service.gov.uk/government/uploads/system/uploads/attachment_data/file/664855/Transforming_children_and_young_people_s_mental_health_provision.pdf" xr:uid="{00000000-0004-0000-0600-000020000000}"/>
    <hyperlink ref="C43" r:id="rId34" display="https://www.gov.uk/government/publications/school-attendance" xr:uid="{00000000-0004-0000-0600-000021000000}"/>
    <hyperlink ref="C45" r:id="rId35" display="https://www.gov.uk/government/publications/alternative-provision" xr:uid="{00000000-0004-0000-0600-000022000000}"/>
    <hyperlink ref="C46" r:id="rId36" display="https://cyps.northyorks.gov.uk/north-yorkshire-alternative-provision" xr:uid="{00000000-0004-0000-0600-000023000000}"/>
    <hyperlink ref="C41" r:id="rId37" xr:uid="{00000000-0004-0000-0600-000024000000}"/>
    <hyperlink ref="C10" r:id="rId38" xr:uid="{00000000-0004-0000-0600-000025000000}"/>
    <hyperlink ref="C35" r:id="rId39" display="https://assets.publishing.service.gov.uk/government/uploads/system/uploads/attachment_data/file/1101498/Suspension_and_Permanent_Exclusion_from_maintained_schools__academies_and_pupil_referral_units_in_England__including_pupil_movement.pdf" xr:uid="{00000000-0004-0000-0600-000026000000}"/>
    <hyperlink ref="C40" r:id="rId40" display="https://assets.publishing.service.gov.uk/government/uploads/system/uploads/attachment_data/file/1101498/Suspension_and_Permanent_Exclusion_from_maintained_schools__academies_and_pupil_referral_units_in_England__including_pupil_movement.pdf" xr:uid="{00000000-0004-0000-0600-000027000000}"/>
    <hyperlink ref="C50" r:id="rId41" display="https://cyps.northyorks.gov.uk/elective-home-education" xr:uid="{00000000-0004-0000-0600-000028000000}"/>
    <hyperlink ref="C51" r:id="rId42" display="https://cyps.northyorks.gov.uk/elective-home-education" xr:uid="{00000000-0004-0000-0600-000029000000}"/>
  </hyperlinks>
  <pageMargins left="0.7" right="0.7" top="0.75" bottom="0.75" header="0.3" footer="0.3"/>
  <pageSetup paperSize="9" orientation="portrait" r:id="rId43"/>
  <headerFooter>
    <oddFooter>&amp;C&amp;1#&amp;"Calibri"&amp;10&amp;KFF0000OFFICIAL - SENSITIVE</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5" tint="0.79998168889431442"/>
  </sheetPr>
  <dimension ref="A1:J75"/>
  <sheetViews>
    <sheetView workbookViewId="0">
      <pane ySplit="3" topLeftCell="A4" activePane="bottomLeft" state="frozen"/>
      <selection pane="bottomLeft" activeCell="D4" sqref="D4:D11"/>
    </sheetView>
  </sheetViews>
  <sheetFormatPr defaultRowHeight="15" x14ac:dyDescent="0.2"/>
  <cols>
    <col min="1" max="1" width="6.109375" style="11" customWidth="1"/>
    <col min="2" max="3" width="30.77734375" customWidth="1"/>
    <col min="4" max="4" width="8.88671875" customWidth="1"/>
    <col min="5" max="5" width="38.88671875" bestFit="1" customWidth="1"/>
    <col min="6" max="6" width="26.5546875" customWidth="1"/>
    <col min="7" max="7" width="26.6640625" customWidth="1"/>
    <col min="8" max="8" width="25.109375" bestFit="1" customWidth="1"/>
    <col min="9" max="10" width="0" hidden="1" customWidth="1"/>
  </cols>
  <sheetData>
    <row r="1" spans="1:10" s="103" customFormat="1" ht="20.25" x14ac:dyDescent="0.3">
      <c r="A1" s="105"/>
      <c r="B1" s="103" t="s">
        <v>531</v>
      </c>
      <c r="C1" s="103">
        <f>SUM(5-I1)</f>
        <v>5</v>
      </c>
      <c r="E1" s="103" t="s">
        <v>470</v>
      </c>
      <c r="F1" s="106">
        <f>COUNTIF(F4:F18,"&lt;&gt;"&amp;"")</f>
        <v>0</v>
      </c>
      <c r="G1" s="103" t="s">
        <v>26</v>
      </c>
      <c r="H1" s="104" t="str">
        <f>IF(I1=5,"Section complete","Section not complete")</f>
        <v>Section not complete</v>
      </c>
      <c r="I1" s="106">
        <f>SUM(I4:I18)</f>
        <v>0</v>
      </c>
      <c r="J1" s="106">
        <f>I1</f>
        <v>0</v>
      </c>
    </row>
    <row r="2" spans="1:10" ht="15.75" x14ac:dyDescent="0.25">
      <c r="A2" s="260" t="s">
        <v>55</v>
      </c>
      <c r="B2" s="260"/>
      <c r="C2" s="260"/>
      <c r="D2" s="260"/>
      <c r="E2" s="260"/>
      <c r="F2" s="260"/>
      <c r="G2" s="260"/>
      <c r="H2" s="260"/>
    </row>
    <row r="3" spans="1:10" s="7" customFormat="1" ht="15.75" x14ac:dyDescent="0.25">
      <c r="A3" s="17"/>
      <c r="B3" s="18" t="s">
        <v>19</v>
      </c>
      <c r="C3" s="18" t="s">
        <v>20</v>
      </c>
      <c r="D3" s="18" t="s">
        <v>21</v>
      </c>
      <c r="E3" s="18" t="s">
        <v>22</v>
      </c>
      <c r="F3" s="18" t="s">
        <v>23</v>
      </c>
      <c r="G3" s="18" t="s">
        <v>24</v>
      </c>
      <c r="H3" s="18" t="s">
        <v>25</v>
      </c>
    </row>
    <row r="4" spans="1:10" x14ac:dyDescent="0.2">
      <c r="A4" s="310">
        <v>1</v>
      </c>
      <c r="B4" s="243" t="s">
        <v>440</v>
      </c>
      <c r="C4" s="140" t="s">
        <v>427</v>
      </c>
      <c r="D4" s="245"/>
      <c r="E4" s="236"/>
      <c r="F4" s="236"/>
      <c r="G4" s="236"/>
      <c r="H4" s="236"/>
      <c r="I4" s="328">
        <f>COUNTIF(D4,"&lt;&gt;"&amp;"")</f>
        <v>0</v>
      </c>
    </row>
    <row r="5" spans="1:10" ht="38.25" x14ac:dyDescent="0.2">
      <c r="A5" s="318"/>
      <c r="B5" s="266"/>
      <c r="C5" s="34" t="s">
        <v>428</v>
      </c>
      <c r="D5" s="327"/>
      <c r="E5" s="259"/>
      <c r="F5" s="259"/>
      <c r="G5" s="259"/>
      <c r="H5" s="259"/>
      <c r="I5" s="328"/>
    </row>
    <row r="6" spans="1:10" ht="25.5" x14ac:dyDescent="0.2">
      <c r="A6" s="318"/>
      <c r="B6" s="266"/>
      <c r="C6" s="34" t="s">
        <v>429</v>
      </c>
      <c r="D6" s="327"/>
      <c r="E6" s="259"/>
      <c r="F6" s="259"/>
      <c r="G6" s="259"/>
      <c r="H6" s="259"/>
      <c r="I6" s="328"/>
    </row>
    <row r="7" spans="1:10" ht="25.5" x14ac:dyDescent="0.2">
      <c r="A7" s="318"/>
      <c r="B7" s="266"/>
      <c r="C7" s="34" t="s">
        <v>430</v>
      </c>
      <c r="D7" s="327"/>
      <c r="E7" s="259"/>
      <c r="F7" s="259"/>
      <c r="G7" s="259"/>
      <c r="H7" s="259"/>
      <c r="I7" s="328"/>
    </row>
    <row r="8" spans="1:10" ht="25.5" x14ac:dyDescent="0.2">
      <c r="A8" s="318"/>
      <c r="B8" s="266"/>
      <c r="C8" s="34" t="s">
        <v>431</v>
      </c>
      <c r="D8" s="327"/>
      <c r="E8" s="259"/>
      <c r="F8" s="259"/>
      <c r="G8" s="259"/>
      <c r="H8" s="259"/>
      <c r="I8" s="328"/>
    </row>
    <row r="9" spans="1:10" x14ac:dyDescent="0.2">
      <c r="A9" s="318"/>
      <c r="B9" s="266"/>
      <c r="C9" s="34" t="s">
        <v>432</v>
      </c>
      <c r="D9" s="327"/>
      <c r="E9" s="259"/>
      <c r="F9" s="259"/>
      <c r="G9" s="259"/>
      <c r="H9" s="259"/>
      <c r="I9" s="328"/>
    </row>
    <row r="10" spans="1:10" x14ac:dyDescent="0.2">
      <c r="A10" s="318"/>
      <c r="B10" s="266"/>
      <c r="C10" s="34" t="s">
        <v>433</v>
      </c>
      <c r="D10" s="327"/>
      <c r="E10" s="259"/>
      <c r="F10" s="259"/>
      <c r="G10" s="259"/>
      <c r="H10" s="259"/>
      <c r="I10" s="328"/>
    </row>
    <row r="11" spans="1:10" x14ac:dyDescent="0.2">
      <c r="A11" s="311"/>
      <c r="B11" s="244"/>
      <c r="C11" s="141" t="s">
        <v>434</v>
      </c>
      <c r="D11" s="246"/>
      <c r="E11" s="237"/>
      <c r="F11" s="237"/>
      <c r="G11" s="237"/>
      <c r="H11" s="237"/>
      <c r="I11" s="328"/>
    </row>
    <row r="12" spans="1:10" ht="178.5" x14ac:dyDescent="0.2">
      <c r="A12" s="135">
        <v>2</v>
      </c>
      <c r="B12" s="134" t="s">
        <v>576</v>
      </c>
      <c r="C12" s="121" t="s">
        <v>441</v>
      </c>
      <c r="D12" s="173"/>
      <c r="E12" s="201"/>
      <c r="F12" s="201"/>
      <c r="G12" s="201"/>
      <c r="H12" s="201"/>
      <c r="I12" s="133">
        <f>COUNTIF(D12,"&lt;&gt;"&amp;"")</f>
        <v>0</v>
      </c>
    </row>
    <row r="13" spans="1:10" ht="38.25" x14ac:dyDescent="0.2">
      <c r="A13" s="310">
        <v>3</v>
      </c>
      <c r="B13" s="243" t="s">
        <v>435</v>
      </c>
      <c r="C13" s="40" t="s">
        <v>436</v>
      </c>
      <c r="D13" s="322"/>
      <c r="E13" s="236"/>
      <c r="F13" s="236"/>
      <c r="G13" s="236"/>
      <c r="H13" s="236"/>
      <c r="I13" s="229">
        <f>COUNTIF(D13,"&lt;&gt;"&amp;"")</f>
        <v>0</v>
      </c>
    </row>
    <row r="14" spans="1:10" ht="38.25" x14ac:dyDescent="0.2">
      <c r="A14" s="318"/>
      <c r="B14" s="266"/>
      <c r="C14" s="34" t="s">
        <v>442</v>
      </c>
      <c r="D14" s="323"/>
      <c r="E14" s="259"/>
      <c r="F14" s="259"/>
      <c r="G14" s="259"/>
      <c r="H14" s="259"/>
      <c r="I14" s="229"/>
    </row>
    <row r="15" spans="1:10" ht="25.5" x14ac:dyDescent="0.2">
      <c r="A15" s="325"/>
      <c r="B15" s="326"/>
      <c r="C15" s="85" t="s">
        <v>443</v>
      </c>
      <c r="D15" s="323"/>
      <c r="E15" s="259"/>
      <c r="F15" s="259"/>
      <c r="G15" s="259"/>
      <c r="H15" s="259"/>
      <c r="I15" s="229"/>
    </row>
    <row r="16" spans="1:10" ht="38.25" x14ac:dyDescent="0.2">
      <c r="A16" s="311"/>
      <c r="B16" s="244"/>
      <c r="C16" s="141" t="s">
        <v>444</v>
      </c>
      <c r="D16" s="324"/>
      <c r="E16" s="237"/>
      <c r="F16" s="237"/>
      <c r="G16" s="237"/>
      <c r="H16" s="237"/>
      <c r="I16" s="229"/>
    </row>
    <row r="17" spans="1:9" ht="63.75" x14ac:dyDescent="0.2">
      <c r="A17" s="136">
        <v>4</v>
      </c>
      <c r="B17" s="127" t="s">
        <v>437</v>
      </c>
      <c r="C17" s="39" t="s">
        <v>439</v>
      </c>
      <c r="D17" s="169"/>
      <c r="E17" s="198"/>
      <c r="F17" s="198"/>
      <c r="G17" s="198"/>
      <c r="H17" s="198"/>
      <c r="I17" s="13">
        <f>COUNTIF(D17,"&lt;&gt;"&amp;"")</f>
        <v>0</v>
      </c>
    </row>
    <row r="18" spans="1:9" ht="51" x14ac:dyDescent="0.2">
      <c r="A18" s="86">
        <v>5</v>
      </c>
      <c r="B18" s="138" t="s">
        <v>577</v>
      </c>
      <c r="C18" s="73"/>
      <c r="D18" s="172"/>
      <c r="E18" s="197"/>
      <c r="F18" s="197"/>
      <c r="G18" s="197"/>
      <c r="H18" s="197"/>
      <c r="I18" s="13">
        <f>COUNTIF(D18,"&lt;&gt;"&amp;"")</f>
        <v>0</v>
      </c>
    </row>
    <row r="75" spans="4:4" x14ac:dyDescent="0.2">
      <c r="D75">
        <f>COUNTIF(D4:D4,"&gt;0")</f>
        <v>0</v>
      </c>
    </row>
  </sheetData>
  <sheetProtection algorithmName="SHA-512" hashValue="6Df6cjjq99H/wgeWj1n8ee7oJtGcPMQogLrS0XKWyPXQ6XZrISd0TfuetQqvSzrjP+9Hz02cBE9W8yFyyXfbsg==" saltValue="8nGcuaJMjCjNUGxwKl99SA==" spinCount="100000" sheet="1" objects="1" scenarios="1" formatCells="0" formatRows="0" insertHyperlinks="0"/>
  <mergeCells count="17">
    <mergeCell ref="A2:H2"/>
    <mergeCell ref="A4:A11"/>
    <mergeCell ref="B4:B11"/>
    <mergeCell ref="D4:D11"/>
    <mergeCell ref="I4:I11"/>
    <mergeCell ref="F4:F11"/>
    <mergeCell ref="G4:G11"/>
    <mergeCell ref="H4:H11"/>
    <mergeCell ref="E4:E11"/>
    <mergeCell ref="D13:D16"/>
    <mergeCell ref="I13:I16"/>
    <mergeCell ref="A13:A16"/>
    <mergeCell ref="B13:B16"/>
    <mergeCell ref="F13:F16"/>
    <mergeCell ref="G13:G16"/>
    <mergeCell ref="H13:H16"/>
    <mergeCell ref="E13:E16"/>
  </mergeCells>
  <conditionalFormatting sqref="H1">
    <cfRule type="containsText" dxfId="38" priority="7" operator="containsText" text="Section not complete">
      <formula>NOT(ISERROR(SEARCH("Section not complete",H1)))</formula>
    </cfRule>
    <cfRule type="containsText" dxfId="37" priority="8" operator="containsText" text="Section complete">
      <formula>NOT(ISERROR(SEARCH("Section complete",H1)))</formula>
    </cfRule>
  </conditionalFormatting>
  <conditionalFormatting sqref="D4:D18">
    <cfRule type="containsText" dxfId="36" priority="2" operator="containsText" text="5">
      <formula>NOT(ISERROR(SEARCH("5",D4)))</formula>
    </cfRule>
    <cfRule type="containsText" dxfId="35" priority="3" operator="containsText" text="4">
      <formula>NOT(ISERROR(SEARCH("4",D4)))</formula>
    </cfRule>
    <cfRule type="containsText" dxfId="34" priority="4" operator="containsText" text="3">
      <formula>NOT(ISERROR(SEARCH("3",D4)))</formula>
    </cfRule>
    <cfRule type="containsText" dxfId="33" priority="5" operator="containsText" text="2">
      <formula>NOT(ISERROR(SEARCH("2",D4)))</formula>
    </cfRule>
    <cfRule type="containsText" dxfId="32" priority="6" operator="containsText" text="1">
      <formula>NOT(ISERROR(SEARCH("1",D4)))</formula>
    </cfRule>
  </conditionalFormatting>
  <conditionalFormatting sqref="F1">
    <cfRule type="cellIs" dxfId="31" priority="1" operator="greaterThan">
      <formula>0</formula>
    </cfRule>
  </conditionalFormatting>
  <dataValidations count="1">
    <dataValidation type="list" allowBlank="1" showInputMessage="1" showErrorMessage="1" sqref="D4:D18" xr:uid="{00000000-0002-0000-0700-000000000000}">
      <formula1>"5,4,3,2"</formula1>
    </dataValidation>
  </dataValidations>
  <hyperlinks>
    <hyperlink ref="C4" r:id="rId1" display="https://www.gov.uk/government/publications/keeping-children-safe-in-education--2" xr:uid="{00000000-0004-0000-0700-000000000000}"/>
    <hyperlink ref="C5" r:id="rId2" display="https://www.gov.uk/government/publications/relationships-education-relationships-and-sex-education-rse-and-health-education" xr:uid="{00000000-0004-0000-0700-000001000000}"/>
    <hyperlink ref="C6" r:id="rId3" display="https://healthyschoolsnorthyorks.org/pshe-resources/" xr:uid="{00000000-0004-0000-0700-000002000000}"/>
    <hyperlink ref="C7" r:id="rId4" display="https://www.gov.uk/government/publications/teaching-online-safety-in-schools" xr:uid="{00000000-0004-0000-0700-000003000000}"/>
    <hyperlink ref="C8" r:id="rId5" display="https://assets.publishing.service.gov.uk/government/uploads/system/uploads/attachment_data/file/439598/prevent-duty-departmental-advice-v6.pdf" xr:uid="{00000000-0004-0000-0700-000004000000}"/>
    <hyperlink ref="C9" r:id="rId6" display="https://www.gov.uk/government/publications/promoting-fundamental-british-values-through-smsc" xr:uid="{00000000-0004-0000-0700-000005000000}"/>
    <hyperlink ref="C10" r:id="rId7" display="http://cyps.northyorks.gov.uk/prevent" xr:uid="{00000000-0004-0000-0700-000006000000}"/>
    <hyperlink ref="C11" r:id="rId8" display="http://www.safeguardingchildren.co.uk/working-with-individuals-vulnerable-to-extremism-in-education-settings" xr:uid="{00000000-0004-0000-0700-000007000000}"/>
    <hyperlink ref="C17" r:id="rId9" xr:uid="{00000000-0004-0000-0700-000008000000}"/>
    <hyperlink ref="C12" r:id="rId10" display="KCSIE 2022 para 131  " xr:uid="{00000000-0004-0000-0700-000009000000}"/>
    <hyperlink ref="C14" r:id="rId11" xr:uid="{00000000-0004-0000-0700-00000A000000}"/>
    <hyperlink ref="C16" r:id="rId12" xr:uid="{00000000-0004-0000-0700-00000B000000}"/>
    <hyperlink ref="C15" r:id="rId13" xr:uid="{00000000-0004-0000-0700-00000C000000}"/>
  </hyperlinks>
  <pageMargins left="0.7" right="0.7" top="0.75" bottom="0.75" header="0.3" footer="0.3"/>
  <pageSetup paperSize="9" orientation="portrait" r:id="rId14"/>
  <headerFooter>
    <oddFooter>&amp;C&amp;1#&amp;"Calibri"&amp;10&amp;KFF0000OFFICIAL - SENSITIVE</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9" tint="0.79998168889431442"/>
  </sheetPr>
  <dimension ref="A1:J19"/>
  <sheetViews>
    <sheetView workbookViewId="0">
      <pane ySplit="3" topLeftCell="A4" activePane="bottomLeft" state="frozen"/>
      <selection pane="bottomLeft" activeCell="D4" sqref="D4:D12"/>
    </sheetView>
  </sheetViews>
  <sheetFormatPr defaultRowHeight="15" x14ac:dyDescent="0.2"/>
  <cols>
    <col min="1" max="1" width="6.109375" style="11" customWidth="1"/>
    <col min="2" max="3" width="30.77734375" customWidth="1"/>
    <col min="4" max="4" width="8.88671875" style="13" customWidth="1"/>
    <col min="5" max="5" width="38.88671875" bestFit="1" customWidth="1"/>
    <col min="6" max="6" width="26.5546875" customWidth="1"/>
    <col min="7" max="7" width="26.6640625" customWidth="1"/>
    <col min="8" max="8" width="25.109375" bestFit="1" customWidth="1"/>
    <col min="9" max="9" width="0" style="13" hidden="1" customWidth="1"/>
    <col min="10" max="10" width="0" hidden="1" customWidth="1"/>
  </cols>
  <sheetData>
    <row r="1" spans="1:10" s="103" customFormat="1" ht="20.25" x14ac:dyDescent="0.3">
      <c r="A1" s="105"/>
      <c r="B1" s="103" t="s">
        <v>531</v>
      </c>
      <c r="C1" s="103">
        <f>SUM(8-I1)</f>
        <v>8</v>
      </c>
      <c r="D1" s="106"/>
      <c r="E1" s="103" t="s">
        <v>470</v>
      </c>
      <c r="F1" s="106">
        <f>COUNTIF(F4:F19,"&lt;&gt;"&amp;"")</f>
        <v>0</v>
      </c>
      <c r="G1" s="103" t="s">
        <v>26</v>
      </c>
      <c r="H1" s="104" t="str">
        <f>IF(I1=8,"Section complete","Section not complete")</f>
        <v>Section not complete</v>
      </c>
      <c r="I1" s="106">
        <f>COUNTIF(D4:D19,"&gt;0")</f>
        <v>0</v>
      </c>
      <c r="J1" s="106">
        <f>I1</f>
        <v>0</v>
      </c>
    </row>
    <row r="2" spans="1:10" ht="15.75" x14ac:dyDescent="0.25">
      <c r="A2" s="260" t="s">
        <v>56</v>
      </c>
      <c r="B2" s="260"/>
      <c r="C2" s="260"/>
      <c r="D2" s="260"/>
      <c r="E2" s="260"/>
      <c r="F2" s="260"/>
      <c r="G2" s="260"/>
      <c r="H2" s="260"/>
    </row>
    <row r="3" spans="1:10" s="7" customFormat="1" ht="15.75" x14ac:dyDescent="0.25">
      <c r="A3" s="17"/>
      <c r="B3" s="18" t="s">
        <v>19</v>
      </c>
      <c r="C3" s="18" t="s">
        <v>20</v>
      </c>
      <c r="D3" s="14" t="s">
        <v>21</v>
      </c>
      <c r="E3" s="6" t="s">
        <v>22</v>
      </c>
      <c r="F3" s="6" t="s">
        <v>23</v>
      </c>
      <c r="G3" s="6" t="s">
        <v>24</v>
      </c>
      <c r="H3" s="6" t="s">
        <v>25</v>
      </c>
      <c r="I3" s="72"/>
    </row>
    <row r="4" spans="1:10" ht="76.5" x14ac:dyDescent="0.2">
      <c r="A4" s="299">
        <v>1</v>
      </c>
      <c r="B4" s="330" t="s">
        <v>98</v>
      </c>
      <c r="C4" s="187" t="s">
        <v>76</v>
      </c>
      <c r="D4" s="332"/>
      <c r="E4" s="238"/>
      <c r="F4" s="238"/>
      <c r="G4" s="238"/>
      <c r="H4" s="238"/>
      <c r="I4" s="229">
        <f>COUNTIF(D4,"&lt;&gt;"&amp;"")</f>
        <v>0</v>
      </c>
    </row>
    <row r="5" spans="1:10" x14ac:dyDescent="0.2">
      <c r="A5" s="299"/>
      <c r="B5" s="330"/>
      <c r="C5" s="188" t="s">
        <v>77</v>
      </c>
      <c r="D5" s="332"/>
      <c r="E5" s="239"/>
      <c r="F5" s="239"/>
      <c r="G5" s="239"/>
      <c r="H5" s="239"/>
      <c r="I5" s="229"/>
    </row>
    <row r="6" spans="1:10" x14ac:dyDescent="0.2">
      <c r="A6" s="299"/>
      <c r="B6" s="330"/>
      <c r="C6" s="188" t="s">
        <v>78</v>
      </c>
      <c r="D6" s="332"/>
      <c r="E6" s="239"/>
      <c r="F6" s="239"/>
      <c r="G6" s="239"/>
      <c r="H6" s="239"/>
      <c r="I6" s="229"/>
    </row>
    <row r="7" spans="1:10" x14ac:dyDescent="0.2">
      <c r="A7" s="299"/>
      <c r="B7" s="330"/>
      <c r="C7" s="188" t="s">
        <v>79</v>
      </c>
      <c r="D7" s="332"/>
      <c r="E7" s="239"/>
      <c r="F7" s="239"/>
      <c r="G7" s="239"/>
      <c r="H7" s="239"/>
      <c r="I7" s="229"/>
    </row>
    <row r="8" spans="1:10" x14ac:dyDescent="0.2">
      <c r="A8" s="299"/>
      <c r="B8" s="330"/>
      <c r="C8" s="188" t="s">
        <v>80</v>
      </c>
      <c r="D8" s="332"/>
      <c r="E8" s="239"/>
      <c r="F8" s="239"/>
      <c r="G8" s="239"/>
      <c r="H8" s="239"/>
      <c r="I8" s="229"/>
    </row>
    <row r="9" spans="1:10" x14ac:dyDescent="0.2">
      <c r="A9" s="299"/>
      <c r="B9" s="330"/>
      <c r="C9" s="188" t="s">
        <v>81</v>
      </c>
      <c r="D9" s="332"/>
      <c r="E9" s="239"/>
      <c r="F9" s="239"/>
      <c r="G9" s="239"/>
      <c r="H9" s="239"/>
      <c r="I9" s="229"/>
    </row>
    <row r="10" spans="1:10" x14ac:dyDescent="0.2">
      <c r="A10" s="299"/>
      <c r="B10" s="330"/>
      <c r="C10" s="188" t="s">
        <v>82</v>
      </c>
      <c r="D10" s="332"/>
      <c r="E10" s="239"/>
      <c r="F10" s="239"/>
      <c r="G10" s="239"/>
      <c r="H10" s="239"/>
      <c r="I10" s="229"/>
    </row>
    <row r="11" spans="1:10" x14ac:dyDescent="0.2">
      <c r="A11" s="299"/>
      <c r="B11" s="330"/>
      <c r="C11" s="188" t="s">
        <v>83</v>
      </c>
      <c r="D11" s="332"/>
      <c r="E11" s="239"/>
      <c r="F11" s="239"/>
      <c r="G11" s="239"/>
      <c r="H11" s="239"/>
      <c r="I11" s="229"/>
    </row>
    <row r="12" spans="1:10" ht="38.25" x14ac:dyDescent="0.2">
      <c r="A12" s="329"/>
      <c r="B12" s="331"/>
      <c r="C12" s="189" t="s">
        <v>84</v>
      </c>
      <c r="D12" s="234"/>
      <c r="E12" s="240"/>
      <c r="F12" s="240"/>
      <c r="G12" s="240"/>
      <c r="H12" s="240"/>
      <c r="I12" s="229"/>
    </row>
    <row r="13" spans="1:10" ht="178.5" x14ac:dyDescent="0.2">
      <c r="A13" s="122">
        <v>2</v>
      </c>
      <c r="B13" s="138" t="s">
        <v>85</v>
      </c>
      <c r="C13" s="8" t="s">
        <v>86</v>
      </c>
      <c r="D13" s="172"/>
      <c r="E13" s="197"/>
      <c r="F13" s="197"/>
      <c r="G13" s="197"/>
      <c r="H13" s="197"/>
      <c r="I13" s="13">
        <f t="shared" ref="I13:I19" si="0">COUNTIF(D13,"&lt;&gt;"&amp;"")</f>
        <v>0</v>
      </c>
    </row>
    <row r="14" spans="1:10" ht="51" x14ac:dyDescent="0.2">
      <c r="A14" s="136">
        <v>3</v>
      </c>
      <c r="B14" s="19" t="s">
        <v>87</v>
      </c>
      <c r="C14" s="190" t="s">
        <v>97</v>
      </c>
      <c r="D14" s="169"/>
      <c r="E14" s="198"/>
      <c r="F14" s="198"/>
      <c r="G14" s="198"/>
      <c r="H14" s="198"/>
      <c r="I14" s="13">
        <f t="shared" si="0"/>
        <v>0</v>
      </c>
    </row>
    <row r="15" spans="1:10" ht="102" x14ac:dyDescent="0.2">
      <c r="A15" s="122">
        <v>4</v>
      </c>
      <c r="B15" s="138" t="s">
        <v>88</v>
      </c>
      <c r="C15" s="139" t="s">
        <v>89</v>
      </c>
      <c r="D15" s="172"/>
      <c r="E15" s="197"/>
      <c r="F15" s="197"/>
      <c r="G15" s="197"/>
      <c r="H15" s="197"/>
      <c r="I15" s="13">
        <f t="shared" si="0"/>
        <v>0</v>
      </c>
    </row>
    <row r="16" spans="1:10" ht="38.25" x14ac:dyDescent="0.2">
      <c r="A16" s="136">
        <v>5</v>
      </c>
      <c r="B16" s="19" t="s">
        <v>90</v>
      </c>
      <c r="C16" s="190" t="s">
        <v>91</v>
      </c>
      <c r="D16" s="169"/>
      <c r="E16" s="198"/>
      <c r="F16" s="198"/>
      <c r="G16" s="198"/>
      <c r="H16" s="198"/>
      <c r="I16" s="13">
        <f t="shared" si="0"/>
        <v>0</v>
      </c>
    </row>
    <row r="17" spans="1:9" ht="51" x14ac:dyDescent="0.2">
      <c r="A17" s="122">
        <v>6</v>
      </c>
      <c r="B17" s="138" t="s">
        <v>92</v>
      </c>
      <c r="C17" s="139" t="s">
        <v>91</v>
      </c>
      <c r="D17" s="172"/>
      <c r="E17" s="197"/>
      <c r="F17" s="197"/>
      <c r="G17" s="197"/>
      <c r="H17" s="197"/>
      <c r="I17" s="13">
        <f t="shared" si="0"/>
        <v>0</v>
      </c>
    </row>
    <row r="18" spans="1:9" ht="51" x14ac:dyDescent="0.2">
      <c r="A18" s="136">
        <v>7</v>
      </c>
      <c r="B18" s="19" t="s">
        <v>93</v>
      </c>
      <c r="C18" s="190" t="s">
        <v>94</v>
      </c>
      <c r="D18" s="169"/>
      <c r="E18" s="198"/>
      <c r="F18" s="198"/>
      <c r="G18" s="198"/>
      <c r="H18" s="198"/>
      <c r="I18" s="13">
        <f t="shared" si="0"/>
        <v>0</v>
      </c>
    </row>
    <row r="19" spans="1:9" ht="76.5" x14ac:dyDescent="0.2">
      <c r="A19" s="122">
        <v>8</v>
      </c>
      <c r="B19" s="138" t="s">
        <v>95</v>
      </c>
      <c r="C19" s="139" t="s">
        <v>96</v>
      </c>
      <c r="D19" s="172"/>
      <c r="E19" s="197"/>
      <c r="F19" s="197"/>
      <c r="G19" s="197"/>
      <c r="H19" s="197"/>
      <c r="I19" s="13">
        <f t="shared" si="0"/>
        <v>0</v>
      </c>
    </row>
  </sheetData>
  <sheetProtection algorithmName="SHA-512" hashValue="yaqTktbBizshgHXK026cJ8KqPRci43lx1mi7cg9Rt0zjZRLpkq13be7adB0AO2/QnU6rmCxTlYqj/oIvY7ecxw==" saltValue="lYP8ZK/21AYYcNU+B5dKEA==" spinCount="100000" sheet="1" objects="1" scenarios="1" formatCells="0" formatRows="0" insertHyperlinks="0"/>
  <mergeCells count="9">
    <mergeCell ref="I4:I12"/>
    <mergeCell ref="A2:H2"/>
    <mergeCell ref="A4:A12"/>
    <mergeCell ref="B4:B12"/>
    <mergeCell ref="D4:D12"/>
    <mergeCell ref="F4:F12"/>
    <mergeCell ref="G4:G12"/>
    <mergeCell ref="H4:H12"/>
    <mergeCell ref="E4:E12"/>
  </mergeCells>
  <conditionalFormatting sqref="H1">
    <cfRule type="containsText" dxfId="30" priority="7" operator="containsText" text="Section not complete">
      <formula>NOT(ISERROR(SEARCH("Section not complete",H1)))</formula>
    </cfRule>
    <cfRule type="containsText" dxfId="29" priority="8" operator="containsText" text="Section complete">
      <formula>NOT(ISERROR(SEARCH("Section complete",H1)))</formula>
    </cfRule>
  </conditionalFormatting>
  <conditionalFormatting sqref="D4:D19">
    <cfRule type="containsText" dxfId="28" priority="1" operator="containsText" text="5">
      <formula>NOT(ISERROR(SEARCH("5",D4)))</formula>
    </cfRule>
    <cfRule type="containsText" dxfId="27" priority="2" operator="containsText" text="4">
      <formula>NOT(ISERROR(SEARCH("4",D4)))</formula>
    </cfRule>
    <cfRule type="containsText" dxfId="26" priority="3" operator="containsText" text="3">
      <formula>NOT(ISERROR(SEARCH("3",D4)))</formula>
    </cfRule>
    <cfRule type="containsText" dxfId="25" priority="5" operator="containsText" text="2">
      <formula>NOT(ISERROR(SEARCH("2",D4)))</formula>
    </cfRule>
    <cfRule type="containsText" dxfId="24" priority="6" operator="containsText" text="1">
      <formula>NOT(ISERROR(SEARCH("1",D4)))</formula>
    </cfRule>
  </conditionalFormatting>
  <dataValidations count="1">
    <dataValidation type="list" allowBlank="1" showInputMessage="1" showErrorMessage="1" sqref="D4 D13:D19" xr:uid="{00000000-0002-0000-0800-000000000000}">
      <formula1>"5,4,3,2,1"</formula1>
    </dataValidation>
  </dataValidations>
  <hyperlinks>
    <hyperlink ref="C14" r:id="rId1" display="https://www.gov.uk/government/publications/early-years-foundation-stage-framework--2" xr:uid="{00000000-0004-0000-0800-000000000000}"/>
    <hyperlink ref="C15" r:id="rId2" display="https://www.gov.uk/government/publications/early-years-foundation-stage-framework--2" xr:uid="{00000000-0004-0000-0800-000001000000}"/>
    <hyperlink ref="C16" r:id="rId3" display="https://www.gov.uk/government/publications/early-years-foundation-stage-framework--2" xr:uid="{00000000-0004-0000-0800-000002000000}"/>
    <hyperlink ref="C17" r:id="rId4" display="https://www.gov.uk/government/publications/early-years-foundation-stage-framework--2" xr:uid="{00000000-0004-0000-0800-000003000000}"/>
    <hyperlink ref="C18" r:id="rId5" display="https://www.gov.uk/government/publications/early-years-foundation-stage-framework--2" xr:uid="{00000000-0004-0000-0800-000004000000}"/>
    <hyperlink ref="C19" r:id="rId6" display="https://www.gov.uk/government/publications/early-years-foundation-stage-framework--2" xr:uid="{00000000-0004-0000-0800-000005000000}"/>
  </hyperlinks>
  <pageMargins left="0.7" right="0.7" top="0.75" bottom="0.75" header="0.3" footer="0.3"/>
  <pageSetup paperSize="9" orientation="portrait" r:id="rId7"/>
  <headerFooter>
    <oddFooter>&amp;C&amp;1#&amp;"Calibri"&amp;10&amp;KFF0000OFFICIAL - SENSITIVE</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Introduction</vt:lpstr>
      <vt:lpstr>School Information</vt:lpstr>
      <vt:lpstr>Audit Progress Tracker</vt:lpstr>
      <vt:lpstr>1.</vt:lpstr>
      <vt:lpstr>2A.</vt:lpstr>
      <vt:lpstr>2B.</vt:lpstr>
      <vt:lpstr>3.</vt:lpstr>
      <vt:lpstr>4.</vt:lpstr>
      <vt:lpstr>5.</vt:lpstr>
      <vt:lpstr>6.</vt:lpstr>
      <vt:lpstr>7.</vt:lpstr>
      <vt:lpstr>8.</vt:lpstr>
      <vt:lpstr>NYSCP Only</vt:lpstr>
    </vt:vector>
  </TitlesOfParts>
  <Company>NYCC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Haydn ReesJones</dc:creator>
  <cp:lastModifiedBy>Haydn ReesJones</cp:lastModifiedBy>
  <dcterms:created xsi:type="dcterms:W3CDTF">2022-11-02T13:39:07Z</dcterms:created>
  <dcterms:modified xsi:type="dcterms:W3CDTF">2023-02-10T09:45:37Z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3f27b87-3675-4fb5-85ad-fce3efd3a6b0_Enabled">
    <vt:lpwstr>true</vt:lpwstr>
  </property>
  <property fmtid="{D5CDD505-2E9C-101B-9397-08002B2CF9AE}" pid="3" name="MSIP_Label_13f27b87-3675-4fb5-85ad-fce3efd3a6b0_SetDate">
    <vt:lpwstr>2022-11-02T14:28:24Z</vt:lpwstr>
  </property>
  <property fmtid="{D5CDD505-2E9C-101B-9397-08002B2CF9AE}" pid="4" name="MSIP_Label_13f27b87-3675-4fb5-85ad-fce3efd3a6b0_Method">
    <vt:lpwstr>Standard</vt:lpwstr>
  </property>
  <property fmtid="{D5CDD505-2E9C-101B-9397-08002B2CF9AE}" pid="5" name="MSIP_Label_13f27b87-3675-4fb5-85ad-fce3efd3a6b0_Name">
    <vt:lpwstr>OFFICIAL - SENSITIVE</vt:lpwstr>
  </property>
  <property fmtid="{D5CDD505-2E9C-101B-9397-08002B2CF9AE}" pid="6" name="MSIP_Label_13f27b87-3675-4fb5-85ad-fce3efd3a6b0_SiteId">
    <vt:lpwstr>ad3d9c73-9830-44a1-b487-e1055441c70e</vt:lpwstr>
  </property>
  <property fmtid="{D5CDD505-2E9C-101B-9397-08002B2CF9AE}" pid="7" name="MSIP_Label_13f27b87-3675-4fb5-85ad-fce3efd3a6b0_ActionId">
    <vt:lpwstr>af469b59-5dad-4808-9cfb-a3ae0af91f1e</vt:lpwstr>
  </property>
  <property fmtid="{D5CDD505-2E9C-101B-9397-08002B2CF9AE}" pid="8" name="MSIP_Label_13f27b87-3675-4fb5-85ad-fce3efd3a6b0_ContentBits">
    <vt:lpwstr>2</vt:lpwstr>
  </property>
</Properties>
</file>